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DI AC por Emisores" sheetId="1" r:id="rId1"/>
  </sheets>
  <definedNames>
    <definedName name="_xlnm.Print_Area" localSheetId="0">'DI AC por Emisores'!$A$1:$BK$37</definedName>
  </definedNames>
  <calcPr fullCalcOnLoad="1"/>
</workbook>
</file>

<file path=xl/sharedStrings.xml><?xml version="1.0" encoding="utf-8"?>
<sst xmlns="http://schemas.openxmlformats.org/spreadsheetml/2006/main" count="154" uniqueCount="88">
  <si>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</si>
  <si>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</si>
  <si>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</si>
  <si>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</si>
  <si>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</si>
  <si>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</si>
  <si>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</si>
  <si>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</si>
  <si>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</si>
  <si>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</si>
  <si>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</si>
  <si>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</si>
  <si>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</si>
  <si>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</si>
  <si>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</si>
  <si>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</si>
  <si>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</si>
  <si>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</si>
  <si>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</si>
  <si>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</si>
  <si>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</si>
  <si>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</si>
  <si>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</si>
  <si>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</si>
  <si>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</si>
  <si>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</si>
  <si>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</si>
  <si>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</si>
  <si>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</si>
  <si>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</si>
  <si>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</si>
  <si>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</si>
  <si>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</si>
  <si>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</si>
  <si>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</si>
  <si>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</si>
  <si>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</si>
  <si>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</si>
  <si>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</si>
  <si>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</si>
  <si>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</si>
  <si>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</si>
  <si>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</si>
  <si>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</si>
  <si>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</si>
  <si>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</si>
  <si>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</si>
  <si>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</si>
  <si>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</si>
  <si>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</si>
  <si>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</si>
  <si>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</si>
  <si>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</si>
  <si>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</si>
  <si>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</si>
  <si>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</si>
  <si>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</si>
  <si>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</si>
  <si>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</si>
  <si>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</si>
  <si>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</si>
  <si>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</si>
  <si>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</si>
  <si>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</si>
  <si>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</si>
  <si>
    <r>
      <t xml:space="preserve">jun. 2018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</si>
  <si>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</si>
  <si>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</si>
  <si>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</si>
  <si>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jul. 2018 </t>
    </r>
    <r>
      <rPr>
        <b/>
        <vertAlign val="superscript"/>
        <sz val="9"/>
        <rFont val="Arial"/>
        <family val="2"/>
      </rPr>
      <t>p/</t>
    </r>
  </si>
  <si>
    <r>
      <t xml:space="preserve">ago. 2018 </t>
    </r>
    <r>
      <rPr>
        <b/>
        <vertAlign val="superscript"/>
        <sz val="9"/>
        <rFont val="Arial"/>
        <family val="2"/>
      </rPr>
      <t>p/</t>
    </r>
  </si>
  <si>
    <t>División Análisis Monetario y Fiscal</t>
  </si>
  <si>
    <r>
      <t xml:space="preserve">sep. 2018 </t>
    </r>
    <r>
      <rPr>
        <b/>
        <vertAlign val="superscript"/>
        <sz val="9"/>
        <rFont val="Arial"/>
        <family val="2"/>
      </rPr>
      <t>p/</t>
    </r>
  </si>
  <si>
    <r>
      <t xml:space="preserve">oct. 2018 </t>
    </r>
    <r>
      <rPr>
        <b/>
        <vertAlign val="superscript"/>
        <sz val="9"/>
        <rFont val="Arial"/>
        <family val="2"/>
      </rPr>
      <t>p/</t>
    </r>
  </si>
  <si>
    <r>
      <t xml:space="preserve">nov. 2018 </t>
    </r>
    <r>
      <rPr>
        <b/>
        <vertAlign val="superscript"/>
        <sz val="9"/>
        <rFont val="Arial"/>
        <family val="2"/>
      </rPr>
      <t>p/</t>
    </r>
  </si>
  <si>
    <r>
      <t xml:space="preserve">dic. 2018 </t>
    </r>
    <r>
      <rPr>
        <b/>
        <vertAlign val="superscript"/>
        <sz val="9"/>
        <rFont val="Arial"/>
        <family val="2"/>
      </rPr>
      <t>p/</t>
    </r>
  </si>
  <si>
    <r>
      <t xml:space="preserve">ene. 2019 </t>
    </r>
    <r>
      <rPr>
        <b/>
        <vertAlign val="superscript"/>
        <sz val="9"/>
        <rFont val="Arial"/>
        <family val="2"/>
      </rPr>
      <t>p/</t>
    </r>
  </si>
  <si>
    <r>
      <t xml:space="preserve">feb. 2019 </t>
    </r>
    <r>
      <rPr>
        <b/>
        <vertAlign val="superscript"/>
        <sz val="9"/>
        <rFont val="Arial"/>
        <family val="2"/>
      </rPr>
      <t>p/</t>
    </r>
  </si>
  <si>
    <r>
      <t xml:space="preserve">mar. 2019 </t>
    </r>
    <r>
      <rPr>
        <b/>
        <vertAlign val="superscript"/>
        <sz val="9"/>
        <rFont val="Arial"/>
        <family val="2"/>
      </rPr>
      <t>p/</t>
    </r>
  </si>
  <si>
    <r>
      <t xml:space="preserve">abr. 2019 </t>
    </r>
    <r>
      <rPr>
        <b/>
        <vertAlign val="superscript"/>
        <sz val="9"/>
        <rFont val="Arial"/>
        <family val="2"/>
      </rPr>
      <t>p/</t>
    </r>
  </si>
  <si>
    <r>
      <t xml:space="preserve">may. 2019 </t>
    </r>
    <r>
      <rPr>
        <b/>
        <vertAlign val="superscript"/>
        <sz val="9"/>
        <rFont val="Arial"/>
        <family val="2"/>
      </rPr>
      <t>p/</t>
    </r>
  </si>
  <si>
    <r>
      <t xml:space="preserve">jun. 2019 </t>
    </r>
    <r>
      <rPr>
        <b/>
        <vertAlign val="superscript"/>
        <sz val="9"/>
        <rFont val="Arial"/>
        <family val="2"/>
      </rPr>
      <t>p/</t>
    </r>
  </si>
  <si>
    <r>
      <t xml:space="preserve">jul. 2019 </t>
    </r>
    <r>
      <rPr>
        <b/>
        <vertAlign val="superscript"/>
        <sz val="9"/>
        <rFont val="Arial"/>
        <family val="2"/>
      </rPr>
      <t>p/</t>
    </r>
  </si>
  <si>
    <r>
      <t xml:space="preserve">ago. 2019 </t>
    </r>
    <r>
      <rPr>
        <b/>
        <vertAlign val="superscript"/>
        <sz val="9"/>
        <rFont val="Arial"/>
        <family val="2"/>
      </rPr>
      <t>p/</t>
    </r>
  </si>
  <si>
    <r>
      <t xml:space="preserve">sep. 2019 </t>
    </r>
    <r>
      <rPr>
        <b/>
        <vertAlign val="superscript"/>
        <sz val="9"/>
        <rFont val="Arial"/>
        <family val="2"/>
      </rPr>
      <t>p/</t>
    </r>
  </si>
  <si>
    <r>
      <t xml:space="preserve">oct. 2019 </t>
    </r>
    <r>
      <rPr>
        <b/>
        <vertAlign val="superscript"/>
        <sz val="9"/>
        <rFont val="Arial"/>
        <family val="2"/>
      </rPr>
      <t>p/</t>
    </r>
  </si>
  <si>
    <r>
      <t xml:space="preserve">nov. 2019 </t>
    </r>
    <r>
      <rPr>
        <b/>
        <vertAlign val="superscript"/>
        <sz val="9"/>
        <rFont val="Arial"/>
        <family val="2"/>
      </rPr>
      <t>p/</t>
    </r>
  </si>
  <si>
    <r>
      <t xml:space="preserve">dic. 2019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</si>
</sst>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4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&quot;L&quot;* #,##0.00_-;\-&quot;L&quot;* #,##0.00_-;_-&quot;L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L.&quot;\ #,##0_);\(&quot;L.&quot;\ #,##0\)"/>
    <numFmt numFmtId="195" formatCode="&quot;L.&quot;\ #,##0_);[Red]\(&quot;L.&quot;\ #,##0\)"/>
    <numFmt numFmtId="196" formatCode="&quot;L.&quot;\ #,##0.00_);\(&quot;L.&quot;\ #,##0.00\)"/>
    <numFmt numFmtId="197" formatCode="&quot;L.&quot;\ #,##0.00_);[Red]\(&quot;L.&quot;\ #,##0.00\)"/>
    <numFmt numFmtId="198" formatCode="_(&quot;L.&quot;\ * #,##0_);_(&quot;L.&quot;\ * \(#,##0\);_(&quot;L.&quot;\ * &quot;-&quot;_);_(@_)"/>
    <numFmt numFmtId="199" formatCode="_(&quot;L.&quot;\ * #,##0.00_);_(&quot;L.&quot;\ * \(#,##0.00\);_(&quot;L.&quot;\ * &quot;-&quot;??_);_(@_)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200" fontId="2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200" fontId="2" fillId="33" borderId="0" xfId="0" applyNumberFormat="1" applyFont="1" applyFill="1" applyAlignment="1">
      <alignment horizontal="center" vertical="center"/>
    </xf>
    <xf numFmtId="200" fontId="2" fillId="33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200" fontId="5" fillId="34" borderId="0" xfId="0" applyNumberFormat="1" applyFont="1" applyFill="1" applyBorder="1" applyAlignment="1">
      <alignment horizontal="left"/>
    </xf>
    <xf numFmtId="200" fontId="4" fillId="34" borderId="0" xfId="0" applyNumberFormat="1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left" indent="1"/>
    </xf>
    <xf numFmtId="210" fontId="4" fillId="34" borderId="10" xfId="0" applyNumberFormat="1" applyFont="1" applyFill="1" applyBorder="1" applyAlignment="1" applyProtection="1">
      <alignment horizontal="right"/>
      <protection/>
    </xf>
    <xf numFmtId="210" fontId="4" fillId="34" borderId="11" xfId="0" applyNumberFormat="1" applyFont="1" applyFill="1" applyBorder="1" applyAlignment="1" applyProtection="1">
      <alignment horizontal="right"/>
      <protection/>
    </xf>
    <xf numFmtId="210" fontId="0" fillId="33" borderId="0" xfId="0" applyNumberFormat="1" applyFill="1" applyAlignment="1">
      <alignment/>
    </xf>
    <xf numFmtId="210" fontId="5" fillId="34" borderId="10" xfId="0" applyNumberFormat="1" applyFont="1" applyFill="1" applyBorder="1" applyAlignment="1" applyProtection="1">
      <alignment horizontal="right"/>
      <protection locked="0"/>
    </xf>
    <xf numFmtId="210" fontId="5" fillId="34" borderId="11" xfId="0" applyNumberFormat="1" applyFont="1" applyFill="1" applyBorder="1" applyAlignment="1" applyProtection="1">
      <alignment horizontal="right"/>
      <protection locked="0"/>
    </xf>
    <xf numFmtId="210" fontId="2" fillId="35" borderId="12" xfId="0" applyNumberFormat="1" applyFont="1" applyFill="1" applyBorder="1" applyAlignment="1" applyProtection="1">
      <alignment horizontal="right"/>
      <protection/>
    </xf>
    <xf numFmtId="210" fontId="2" fillId="35" borderId="12" xfId="0" applyNumberFormat="1" applyFont="1" applyFill="1" applyBorder="1" applyAlignment="1" applyProtection="1">
      <alignment horizontal="left"/>
      <protection/>
    </xf>
    <xf numFmtId="210" fontId="2" fillId="35" borderId="13" xfId="0" applyNumberFormat="1" applyFont="1" applyFill="1" applyBorder="1" applyAlignment="1" applyProtection="1">
      <alignment horizontal="right"/>
      <protection/>
    </xf>
    <xf numFmtId="210" fontId="2" fillId="35" borderId="10" xfId="0" applyNumberFormat="1" applyFont="1" applyFill="1" applyBorder="1" applyAlignment="1" applyProtection="1">
      <alignment horizontal="right"/>
      <protection/>
    </xf>
    <xf numFmtId="210" fontId="2" fillId="35" borderId="0" xfId="0" applyNumberFormat="1" applyFont="1" applyFill="1" applyBorder="1" applyAlignment="1" applyProtection="1">
      <alignment horizontal="left"/>
      <protection/>
    </xf>
    <xf numFmtId="210" fontId="2" fillId="35" borderId="0" xfId="0" applyNumberFormat="1" applyFont="1" applyFill="1" applyBorder="1" applyAlignment="1" applyProtection="1">
      <alignment horizontal="right"/>
      <protection/>
    </xf>
    <xf numFmtId="210" fontId="2" fillId="35" borderId="14" xfId="0" applyNumberFormat="1" applyFont="1" applyFill="1" applyBorder="1" applyAlignment="1" applyProtection="1">
      <alignment horizontal="right"/>
      <protection/>
    </xf>
    <xf numFmtId="210" fontId="2" fillId="35" borderId="11" xfId="0" applyNumberFormat="1" applyFont="1" applyFill="1" applyBorder="1" applyAlignment="1" applyProtection="1">
      <alignment horizontal="right"/>
      <protection/>
    </xf>
    <xf numFmtId="200" fontId="5" fillId="34" borderId="0" xfId="0" applyNumberFormat="1" applyFont="1" applyFill="1" applyBorder="1" applyAlignment="1">
      <alignment horizontal="left" indent="2"/>
    </xf>
    <xf numFmtId="200" fontId="2" fillId="34" borderId="0" xfId="0" applyNumberFormat="1" applyFont="1" applyFill="1" applyBorder="1" applyAlignment="1">
      <alignment horizontal="left" indent="1"/>
    </xf>
    <xf numFmtId="200" fontId="6" fillId="33" borderId="0" xfId="0" applyNumberFormat="1" applyFont="1" applyFill="1" applyBorder="1" applyAlignment="1" applyProtection="1">
      <alignment horizontal="left" wrapText="1"/>
      <protection locked="0"/>
    </xf>
    <xf numFmtId="200" fontId="7" fillId="33" borderId="0" xfId="0" applyNumberFormat="1" applyFont="1" applyFill="1" applyBorder="1" applyAlignment="1" applyProtection="1" quotePrefix="1">
      <alignment horizontal="left" wrapText="1"/>
      <protection locked="0"/>
    </xf>
    <xf numFmtId="210" fontId="2" fillId="35" borderId="10" xfId="0" applyNumberFormat="1" applyFont="1" applyFill="1" applyBorder="1" applyAlignment="1" applyProtection="1">
      <alignment horizontal="left" indent="1"/>
      <protection/>
    </xf>
    <xf numFmtId="210" fontId="2" fillId="35" borderId="13" xfId="0" applyNumberFormat="1" applyFont="1" applyFill="1" applyBorder="1" applyAlignment="1" applyProtection="1">
      <alignment horizontal="left" indent="1"/>
      <protection/>
    </xf>
    <xf numFmtId="210" fontId="2" fillId="34" borderId="10" xfId="0" applyNumberFormat="1" applyFont="1" applyFill="1" applyBorder="1" applyAlignment="1" applyProtection="1">
      <alignment horizontal="right"/>
      <protection/>
    </xf>
    <xf numFmtId="210" fontId="2" fillId="34" borderId="11" xfId="0" applyNumberFormat="1" applyFont="1" applyFill="1" applyBorder="1" applyAlignment="1" applyProtection="1">
      <alignment horizontal="right"/>
      <protection/>
    </xf>
    <xf numFmtId="206" fontId="0" fillId="33" borderId="0" xfId="49" applyNumberFormat="1" applyFont="1" applyFill="1" applyAlignment="1">
      <alignment/>
    </xf>
    <xf numFmtId="206" fontId="8" fillId="0" borderId="0" xfId="49" applyNumberFormat="1" applyFont="1" applyAlignment="1">
      <alignment/>
    </xf>
    <xf numFmtId="206" fontId="0" fillId="33" borderId="0" xfId="49" applyNumberFormat="1" applyFont="1" applyFill="1" applyAlignment="1">
      <alignment/>
    </xf>
    <xf numFmtId="0" fontId="2" fillId="35" borderId="10" xfId="0" applyNumberFormat="1" applyFont="1" applyFill="1" applyBorder="1" applyAlignment="1" quotePrefix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 horizontal="center" vertical="center" wrapText="1"/>
    </xf>
    <xf numFmtId="15" fontId="2" fillId="33" borderId="0" xfId="0" applyNumberFormat="1" applyFont="1" applyFill="1" applyAlignment="1" quotePrefix="1">
      <alignment horizontal="center" vertical="center"/>
    </xf>
    <xf numFmtId="15" fontId="2" fillId="33" borderId="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quotePrefix="1">
      <alignment horizontal="center" vertical="center" wrapText="1"/>
    </xf>
    <xf numFmtId="0" fontId="2" fillId="35" borderId="13" xfId="0" applyNumberFormat="1" applyFont="1" applyFill="1" applyBorder="1" applyAlignment="1" quotePrefix="1">
      <alignment horizontal="center" vertical="center" wrapText="1"/>
    </xf>
    <xf numFmtId="200" fontId="6" fillId="33" borderId="0" xfId="0" applyNumberFormat="1" applyFont="1" applyFill="1" applyBorder="1" applyAlignment="1" applyProtection="1">
      <alignment horizontal="left" wrapText="1"/>
      <protection locked="0"/>
    </xf>
    <xf numFmtId="200" fontId="7" fillId="33" borderId="0" xfId="0" applyNumberFormat="1" applyFont="1" applyFill="1" applyBorder="1" applyAlignment="1" applyProtection="1" quotePrefix="1">
      <alignment horizontal="left" wrapText="1"/>
      <protection locked="0"/>
    </xf>
    <xf numFmtId="200" fontId="2" fillId="33" borderId="0" xfId="0" applyNumberFormat="1" applyFont="1" applyFill="1" applyAlignment="1">
      <alignment horizontal="center" vertical="center"/>
    </xf>
    <xf numFmtId="200" fontId="2" fillId="35" borderId="15" xfId="0" applyNumberFormat="1" applyFont="1" applyFill="1" applyBorder="1" applyAlignment="1">
      <alignment horizontal="center" vertical="center"/>
    </xf>
    <xf numFmtId="200" fontId="2" fillId="35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2"/>
  <sheetViews>
    <sheetView showGridLines="0" tabSelected="1" zoomScale="85" zoomScaleNormal="85" zoomScalePageLayoutView="0" workbookViewId="0" topLeftCell="A1">
      <selection activeCell="BL31" sqref="BL31"/>
    </sheetView>
  </sheetViews>
  <sheetFormatPr defaultColWidth="11.421875" defaultRowHeight="15"/>
  <cols>
    <col min="1" max="1" width="43.28125" style="2" customWidth="1"/>
    <col min="2" max="15" width="13.421875" style="2" hidden="1" customWidth="1"/>
    <col min="16" max="16" width="13.421875" style="2" customWidth="1"/>
    <col min="17" max="21" width="13.421875" style="2" hidden="1" customWidth="1"/>
    <col min="22" max="22" width="13.421875" style="2" customWidth="1"/>
    <col min="23" max="24" width="13.421875" style="2" hidden="1" customWidth="1"/>
    <col min="25" max="25" width="13.421875" style="2" customWidth="1"/>
    <col min="26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4" width="14.28125" style="2" customWidth="1"/>
    <col min="35" max="36" width="14.28125" style="2" hidden="1" customWidth="1"/>
    <col min="37" max="37" width="14.28125" style="2" customWidth="1"/>
    <col min="38" max="38" width="14.28125" style="2" hidden="1" customWidth="1"/>
    <col min="39" max="39" width="12.7109375" style="2" hidden="1" customWidth="1"/>
    <col min="40" max="40" width="12.7109375" style="2" bestFit="1" customWidth="1"/>
    <col min="41" max="45" width="12.7109375" style="2" hidden="1" customWidth="1"/>
    <col min="46" max="46" width="12.7109375" style="2" bestFit="1" customWidth="1"/>
    <col min="47" max="48" width="12.7109375" style="2" hidden="1" customWidth="1"/>
    <col min="49" max="49" width="12.7109375" style="2" bestFit="1" customWidth="1"/>
    <col min="50" max="51" width="12.7109375" style="2" hidden="1" customWidth="1"/>
    <col min="52" max="52" width="12.7109375" style="2" bestFit="1" customWidth="1"/>
    <col min="53" max="54" width="12.7109375" style="2" hidden="1" customWidth="1"/>
    <col min="55" max="55" width="12.7109375" style="2" bestFit="1" customWidth="1"/>
    <col min="56" max="57" width="13.140625" style="2" hidden="1" customWidth="1"/>
    <col min="58" max="58" width="13.140625" style="2" customWidth="1"/>
    <col min="59" max="60" width="13.140625" style="2" hidden="1" customWidth="1"/>
    <col min="61" max="64" width="13.140625" style="2" customWidth="1"/>
    <col min="65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71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64" ht="15">
      <c r="A11" s="38" t="s">
        <v>20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">
      <c r="A12" s="39" t="s">
        <v>14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64" ht="10.5" customHeight="1">
      <c r="A13" s="45" t="s">
        <v>6</v>
      </c>
      <c r="B13" s="35">
        <v>2012</v>
      </c>
      <c r="C13" s="35">
        <v>2013</v>
      </c>
      <c r="D13" s="35">
        <v>2014</v>
      </c>
      <c r="E13" s="40" t="s">
        <v>22</v>
      </c>
      <c r="F13" s="40" t="s">
        <v>23</v>
      </c>
      <c r="G13" s="40" t="s">
        <v>24</v>
      </c>
      <c r="H13" s="40" t="s">
        <v>25</v>
      </c>
      <c r="I13" s="40" t="s">
        <v>26</v>
      </c>
      <c r="J13" s="40" t="s">
        <v>27</v>
      </c>
      <c r="K13" s="40" t="s">
        <v>28</v>
      </c>
      <c r="L13" s="40" t="s">
        <v>29</v>
      </c>
      <c r="M13" s="40" t="s">
        <v>30</v>
      </c>
      <c r="N13" s="40" t="s">
        <v>31</v>
      </c>
      <c r="O13" s="40" t="s">
        <v>32</v>
      </c>
      <c r="P13" s="35">
        <v>2015</v>
      </c>
      <c r="Q13" s="40" t="s">
        <v>33</v>
      </c>
      <c r="R13" s="40" t="s">
        <v>34</v>
      </c>
      <c r="S13" s="40" t="s">
        <v>35</v>
      </c>
      <c r="T13" s="40" t="s">
        <v>36</v>
      </c>
      <c r="U13" s="40" t="s">
        <v>37</v>
      </c>
      <c r="V13" s="40" t="s">
        <v>38</v>
      </c>
      <c r="W13" s="40" t="s">
        <v>39</v>
      </c>
      <c r="X13" s="40" t="s">
        <v>40</v>
      </c>
      <c r="Y13" s="40" t="s">
        <v>41</v>
      </c>
      <c r="Z13" s="40" t="s">
        <v>42</v>
      </c>
      <c r="AA13" s="40" t="s">
        <v>43</v>
      </c>
      <c r="AB13" s="35">
        <v>2016</v>
      </c>
      <c r="AC13" s="35" t="s">
        <v>44</v>
      </c>
      <c r="AD13" s="35" t="s">
        <v>45</v>
      </c>
      <c r="AE13" s="35" t="s">
        <v>46</v>
      </c>
      <c r="AF13" s="35" t="s">
        <v>47</v>
      </c>
      <c r="AG13" s="35" t="s">
        <v>48</v>
      </c>
      <c r="AH13" s="35" t="s">
        <v>53</v>
      </c>
      <c r="AI13" s="35" t="s">
        <v>54</v>
      </c>
      <c r="AJ13" s="35" t="s">
        <v>57</v>
      </c>
      <c r="AK13" s="35" t="s">
        <v>55</v>
      </c>
      <c r="AL13" s="35" t="s">
        <v>59</v>
      </c>
      <c r="AM13" s="35" t="s">
        <v>61</v>
      </c>
      <c r="AN13" s="35" t="s">
        <v>62</v>
      </c>
      <c r="AO13" s="35" t="s">
        <v>66</v>
      </c>
      <c r="AP13" s="35" t="s">
        <v>67</v>
      </c>
      <c r="AQ13" s="35" t="s">
        <v>68</v>
      </c>
      <c r="AR13" s="35" t="s">
        <v>63</v>
      </c>
      <c r="AS13" s="35" t="s">
        <v>64</v>
      </c>
      <c r="AT13" s="35" t="s">
        <v>65</v>
      </c>
      <c r="AU13" s="35" t="s">
        <v>69</v>
      </c>
      <c r="AV13" s="35" t="s">
        <v>70</v>
      </c>
      <c r="AW13" s="35" t="s">
        <v>72</v>
      </c>
      <c r="AX13" s="35" t="s">
        <v>73</v>
      </c>
      <c r="AY13" s="35" t="s">
        <v>74</v>
      </c>
      <c r="AZ13" s="35" t="s">
        <v>75</v>
      </c>
      <c r="BA13" s="35" t="s">
        <v>76</v>
      </c>
      <c r="BB13" s="35" t="s">
        <v>77</v>
      </c>
      <c r="BC13" s="35" t="s">
        <v>78</v>
      </c>
      <c r="BD13" s="35" t="s">
        <v>79</v>
      </c>
      <c r="BE13" s="35" t="s">
        <v>80</v>
      </c>
      <c r="BF13" s="35" t="s">
        <v>81</v>
      </c>
      <c r="BG13" s="35" t="s">
        <v>82</v>
      </c>
      <c r="BH13" s="35" t="s">
        <v>83</v>
      </c>
      <c r="BI13" s="35" t="s">
        <v>84</v>
      </c>
      <c r="BJ13" s="35" t="s">
        <v>85</v>
      </c>
      <c r="BK13" s="35" t="s">
        <v>86</v>
      </c>
      <c r="BL13" s="35" t="s">
        <v>87</v>
      </c>
    </row>
    <row r="14" spans="1:64" ht="10.5" customHeight="1">
      <c r="A14" s="45"/>
      <c r="B14" s="36" t="s">
        <v>4</v>
      </c>
      <c r="C14" s="36" t="s">
        <v>4</v>
      </c>
      <c r="D14" s="36" t="s">
        <v>4</v>
      </c>
      <c r="E14" s="36" t="s">
        <v>4</v>
      </c>
      <c r="F14" s="36" t="s">
        <v>4</v>
      </c>
      <c r="G14" s="36" t="s">
        <v>4</v>
      </c>
      <c r="H14" s="36" t="s">
        <v>4</v>
      </c>
      <c r="I14" s="36" t="s">
        <v>4</v>
      </c>
      <c r="J14" s="36" t="s">
        <v>4</v>
      </c>
      <c r="K14" s="36" t="s">
        <v>4</v>
      </c>
      <c r="L14" s="36" t="s">
        <v>4</v>
      </c>
      <c r="M14" s="36" t="s">
        <v>4</v>
      </c>
      <c r="N14" s="36" t="s">
        <v>4</v>
      </c>
      <c r="O14" s="36" t="s">
        <v>4</v>
      </c>
      <c r="P14" s="36" t="s">
        <v>4</v>
      </c>
      <c r="Q14" s="36" t="s">
        <v>4</v>
      </c>
      <c r="R14" s="36" t="s">
        <v>4</v>
      </c>
      <c r="S14" s="36" t="s">
        <v>4</v>
      </c>
      <c r="T14" s="36" t="s">
        <v>4</v>
      </c>
      <c r="U14" s="36" t="s">
        <v>4</v>
      </c>
      <c r="V14" s="36" t="s">
        <v>4</v>
      </c>
      <c r="W14" s="36" t="s">
        <v>4</v>
      </c>
      <c r="X14" s="36" t="s">
        <v>4</v>
      </c>
      <c r="Y14" s="36" t="s">
        <v>4</v>
      </c>
      <c r="Z14" s="36" t="s">
        <v>4</v>
      </c>
      <c r="AA14" s="36" t="s">
        <v>4</v>
      </c>
      <c r="AB14" s="36" t="s">
        <v>4</v>
      </c>
      <c r="AC14" s="36" t="s">
        <v>4</v>
      </c>
      <c r="AD14" s="36" t="s">
        <v>4</v>
      </c>
      <c r="AE14" s="36" t="s">
        <v>4</v>
      </c>
      <c r="AF14" s="36" t="s">
        <v>4</v>
      </c>
      <c r="AG14" s="36" t="s">
        <v>4</v>
      </c>
      <c r="AH14" s="36" t="s">
        <v>4</v>
      </c>
      <c r="AI14" s="35" t="s">
        <v>4</v>
      </c>
      <c r="AJ14" s="35" t="s">
        <v>4</v>
      </c>
      <c r="AK14" s="36"/>
      <c r="AL14" s="35"/>
      <c r="AM14" s="35"/>
      <c r="AN14" s="36"/>
      <c r="AO14" s="35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64" ht="20.25" customHeight="1" thickBot="1">
      <c r="A15" s="46"/>
      <c r="B15" s="37" t="s">
        <v>5</v>
      </c>
      <c r="C15" s="37" t="s">
        <v>5</v>
      </c>
      <c r="D15" s="37" t="s">
        <v>5</v>
      </c>
      <c r="E15" s="37" t="s">
        <v>5</v>
      </c>
      <c r="F15" s="37" t="s">
        <v>5</v>
      </c>
      <c r="G15" s="37" t="s">
        <v>5</v>
      </c>
      <c r="H15" s="37" t="s">
        <v>5</v>
      </c>
      <c r="I15" s="37" t="s">
        <v>5</v>
      </c>
      <c r="J15" s="37" t="s">
        <v>5</v>
      </c>
      <c r="K15" s="37" t="s">
        <v>5</v>
      </c>
      <c r="L15" s="37" t="s">
        <v>5</v>
      </c>
      <c r="M15" s="37" t="s">
        <v>5</v>
      </c>
      <c r="N15" s="37" t="s">
        <v>5</v>
      </c>
      <c r="O15" s="37" t="s">
        <v>5</v>
      </c>
      <c r="P15" s="37" t="s">
        <v>5</v>
      </c>
      <c r="Q15" s="37" t="s">
        <v>5</v>
      </c>
      <c r="R15" s="37" t="s">
        <v>5</v>
      </c>
      <c r="S15" s="37" t="s">
        <v>5</v>
      </c>
      <c r="T15" s="37" t="s">
        <v>5</v>
      </c>
      <c r="U15" s="37" t="s">
        <v>5</v>
      </c>
      <c r="V15" s="37" t="s">
        <v>5</v>
      </c>
      <c r="W15" s="37" t="s">
        <v>5</v>
      </c>
      <c r="X15" s="37" t="s">
        <v>5</v>
      </c>
      <c r="Y15" s="37" t="s">
        <v>5</v>
      </c>
      <c r="Z15" s="37" t="s">
        <v>5</v>
      </c>
      <c r="AA15" s="37" t="s">
        <v>5</v>
      </c>
      <c r="AB15" s="37" t="s">
        <v>5</v>
      </c>
      <c r="AC15" s="37" t="s">
        <v>21</v>
      </c>
      <c r="AD15" s="37" t="s">
        <v>21</v>
      </c>
      <c r="AE15" s="37" t="s">
        <v>21</v>
      </c>
      <c r="AF15" s="37" t="s">
        <v>21</v>
      </c>
      <c r="AG15" s="37" t="s">
        <v>49</v>
      </c>
      <c r="AH15" s="37" t="s">
        <v>52</v>
      </c>
      <c r="AI15" s="41" t="s">
        <v>52</v>
      </c>
      <c r="AJ15" s="41" t="s">
        <v>56</v>
      </c>
      <c r="AK15" s="37"/>
      <c r="AL15" s="41"/>
      <c r="AM15" s="41"/>
      <c r="AN15" s="37"/>
      <c r="AO15" s="41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">
      <c r="A16" s="9" t="s">
        <v>16</v>
      </c>
      <c r="B16" s="11">
        <v>52559.850000000006</v>
      </c>
      <c r="C16" s="12">
        <v>49385.950000000004</v>
      </c>
      <c r="D16" s="12">
        <v>58146.13999999998</v>
      </c>
      <c r="E16" s="12">
        <v>57709.7</v>
      </c>
      <c r="F16" s="12">
        <v>57712.1</v>
      </c>
      <c r="G16" s="12">
        <v>58069.6</v>
      </c>
      <c r="H16" s="12">
        <v>58530.2</v>
      </c>
      <c r="I16" s="12">
        <v>58782.90000000001</v>
      </c>
      <c r="J16" s="12">
        <v>59069</v>
      </c>
      <c r="K16" s="12">
        <v>59365.341</v>
      </c>
      <c r="L16" s="12">
        <v>60126.487819046</v>
      </c>
      <c r="M16" s="12">
        <f>+M17+M18+M20</f>
        <v>60566.051215784006</v>
      </c>
      <c r="N16" s="12">
        <v>61125.99339846</v>
      </c>
      <c r="O16" s="12">
        <v>61077.893693729995</v>
      </c>
      <c r="P16" s="12">
        <v>65365.783554120004</v>
      </c>
      <c r="Q16" s="12">
        <v>65993.33033414</v>
      </c>
      <c r="R16" s="12">
        <v>66091.57937596</v>
      </c>
      <c r="S16" s="12">
        <v>67030.02966692</v>
      </c>
      <c r="T16" s="12">
        <v>68503.40946779</v>
      </c>
      <c r="U16" s="12">
        <v>70152.35039543</v>
      </c>
      <c r="V16" s="12">
        <v>70248.77795740002</v>
      </c>
      <c r="W16" s="12">
        <v>70415.46118541</v>
      </c>
      <c r="X16" s="12">
        <v>71327.39012232001</v>
      </c>
      <c r="Y16" s="12">
        <v>71194.66981664</v>
      </c>
      <c r="Z16" s="12">
        <v>71870.06749689</v>
      </c>
      <c r="AA16" s="12">
        <v>72095.14896548</v>
      </c>
      <c r="AB16" s="12">
        <v>82538.15775541</v>
      </c>
      <c r="AC16" s="12">
        <v>82536.7653326</v>
      </c>
      <c r="AD16" s="12">
        <v>79044.73792788</v>
      </c>
      <c r="AE16" s="12">
        <v>79240.47811258</v>
      </c>
      <c r="AF16" s="12">
        <v>80964.56176721999</v>
      </c>
      <c r="AG16" s="12">
        <v>81134.46719719</v>
      </c>
      <c r="AH16" s="12">
        <v>82099.59927901</v>
      </c>
      <c r="AI16" s="12">
        <v>82897.61804446</v>
      </c>
      <c r="AJ16" s="12">
        <v>82999.20806459</v>
      </c>
      <c r="AK16" s="12">
        <v>84080.70368529999</v>
      </c>
      <c r="AL16" s="12">
        <v>84473.8179483</v>
      </c>
      <c r="AM16" s="12">
        <v>82543.17179455</v>
      </c>
      <c r="AN16" s="12">
        <v>90708.89109585</v>
      </c>
      <c r="AO16" s="12">
        <v>90707.67300316002</v>
      </c>
      <c r="AP16" s="12">
        <v>91215.40431392999</v>
      </c>
      <c r="AQ16" s="12">
        <v>92371.49920777002</v>
      </c>
      <c r="AR16" s="12">
        <v>97794.17646512</v>
      </c>
      <c r="AS16" s="12">
        <v>98311.21419996</v>
      </c>
      <c r="AT16" s="12">
        <v>99206.82825292</v>
      </c>
      <c r="AU16" s="12">
        <v>99696.81510611999</v>
      </c>
      <c r="AV16" s="12">
        <v>99891.29556797001</v>
      </c>
      <c r="AW16" s="12">
        <v>100451.70816811</v>
      </c>
      <c r="AX16" s="12">
        <v>101402.16003972</v>
      </c>
      <c r="AY16" s="12">
        <v>102001.27513525999</v>
      </c>
      <c r="AZ16" s="12">
        <v>108232.35795771999</v>
      </c>
      <c r="BA16" s="12">
        <v>108231.31309672998</v>
      </c>
      <c r="BB16" s="12">
        <v>107462.58594436</v>
      </c>
      <c r="BC16" s="12">
        <v>110136.17572682998</v>
      </c>
      <c r="BD16" s="12">
        <v>110438.06570627999</v>
      </c>
      <c r="BE16" s="12">
        <v>110919.88400481001</v>
      </c>
      <c r="BF16" s="12">
        <v>112684.78106643999</v>
      </c>
      <c r="BG16" s="12">
        <v>111580.28167542999</v>
      </c>
      <c r="BH16" s="12">
        <v>113174.90604903</v>
      </c>
      <c r="BI16" s="12">
        <v>115396.6549223</v>
      </c>
      <c r="BJ16" s="12">
        <v>116121.02806049</v>
      </c>
      <c r="BK16" s="12">
        <v>117248.95687915999</v>
      </c>
      <c r="BL16" s="12">
        <v>117683.94595955</v>
      </c>
    </row>
    <row r="17" spans="1:64" ht="15">
      <c r="A17" s="10" t="s">
        <v>7</v>
      </c>
      <c r="B17" s="14">
        <v>47864.850000000006</v>
      </c>
      <c r="C17" s="15">
        <v>45599.850000000006</v>
      </c>
      <c r="D17" s="15">
        <v>54997.03999999998</v>
      </c>
      <c r="E17" s="15">
        <v>54493.1</v>
      </c>
      <c r="F17" s="15">
        <v>54493.1</v>
      </c>
      <c r="G17" s="15">
        <v>54930.8</v>
      </c>
      <c r="H17" s="15">
        <v>55391.8</v>
      </c>
      <c r="I17" s="15">
        <v>55644.50000000001</v>
      </c>
      <c r="J17" s="15">
        <v>55939.8</v>
      </c>
      <c r="K17" s="15">
        <v>56237.16</v>
      </c>
      <c r="L17" s="15">
        <v>57518.349812626</v>
      </c>
      <c r="M17" s="15">
        <v>57993.594286044005</v>
      </c>
      <c r="N17" s="15">
        <v>58560.40728606</v>
      </c>
      <c r="O17" s="15">
        <v>58513.65328606</v>
      </c>
      <c r="P17" s="15">
        <v>62810.04428606</v>
      </c>
      <c r="Q17" s="15">
        <v>63440.08755985</v>
      </c>
      <c r="R17" s="15">
        <v>63539.31707571</v>
      </c>
      <c r="S17" s="15">
        <v>64438.13766382</v>
      </c>
      <c r="T17" s="15">
        <v>65863.53015306</v>
      </c>
      <c r="U17" s="15">
        <v>67512.52474876</v>
      </c>
      <c r="V17" s="15">
        <v>67588.21212037</v>
      </c>
      <c r="W17" s="15">
        <v>67755.87894837999</v>
      </c>
      <c r="X17" s="15">
        <v>69210.0884218</v>
      </c>
      <c r="Y17" s="15">
        <v>69082.17412657</v>
      </c>
      <c r="Z17" s="15">
        <v>69726.35535792</v>
      </c>
      <c r="AA17" s="15">
        <v>69929.02737692</v>
      </c>
      <c r="AB17" s="15">
        <v>80380.36458927</v>
      </c>
      <c r="AC17" s="15">
        <v>80380.36458927</v>
      </c>
      <c r="AD17" s="15">
        <v>76858.51755755</v>
      </c>
      <c r="AE17" s="15">
        <v>77032.61954683</v>
      </c>
      <c r="AF17" s="15">
        <v>78680.10474646</v>
      </c>
      <c r="AG17" s="15">
        <v>78819.77619843</v>
      </c>
      <c r="AH17" s="15">
        <v>79740.17945112</v>
      </c>
      <c r="AI17" s="15">
        <v>80539.12138733</v>
      </c>
      <c r="AJ17" s="15">
        <v>81183.05661868</v>
      </c>
      <c r="AK17" s="15">
        <v>82204.67360796</v>
      </c>
      <c r="AL17" s="15">
        <v>82505.84860796</v>
      </c>
      <c r="AM17" s="15">
        <v>82084.46531273</v>
      </c>
      <c r="AN17" s="15">
        <v>88735.16631273</v>
      </c>
      <c r="AO17" s="15">
        <v>88735.33954408001</v>
      </c>
      <c r="AP17" s="15">
        <v>89131.77522784998</v>
      </c>
      <c r="AQ17" s="15">
        <v>90288.22717469001</v>
      </c>
      <c r="AR17" s="15">
        <v>95711.01340604</v>
      </c>
      <c r="AS17" s="15">
        <v>96228.09935288</v>
      </c>
      <c r="AT17" s="15">
        <v>97137.24706837</v>
      </c>
      <c r="AU17" s="15">
        <v>97635.99381557999</v>
      </c>
      <c r="AV17" s="15">
        <v>98317.76754179</v>
      </c>
      <c r="AW17" s="15">
        <v>98898.36479414</v>
      </c>
      <c r="AX17" s="15">
        <v>99894.3107517</v>
      </c>
      <c r="AY17" s="15">
        <v>100493.64819339999</v>
      </c>
      <c r="AZ17" s="15">
        <v>106733.06943547</v>
      </c>
      <c r="BA17" s="15">
        <v>106733.41589816999</v>
      </c>
      <c r="BB17" s="15">
        <v>105970.7431188</v>
      </c>
      <c r="BC17" s="15">
        <v>108649.05357121999</v>
      </c>
      <c r="BD17" s="15">
        <v>108952.66701266999</v>
      </c>
      <c r="BE17" s="15">
        <v>109441.86602320001</v>
      </c>
      <c r="BF17" s="15">
        <v>111205.89022283</v>
      </c>
      <c r="BG17" s="15">
        <v>110113.91522283</v>
      </c>
      <c r="BH17" s="15">
        <v>112245.93365336001</v>
      </c>
      <c r="BI17" s="15">
        <v>114514.82037957001</v>
      </c>
      <c r="BJ17" s="15">
        <v>115278.68861092</v>
      </c>
      <c r="BK17" s="15">
        <v>116417.85409505999</v>
      </c>
      <c r="BL17" s="15">
        <v>116862.40209506</v>
      </c>
    </row>
    <row r="18" spans="1:64" ht="15">
      <c r="A18" s="10" t="s">
        <v>8</v>
      </c>
      <c r="B18" s="14">
        <v>349.9</v>
      </c>
      <c r="C18" s="15">
        <v>37.5</v>
      </c>
      <c r="D18" s="15">
        <v>31.2</v>
      </c>
      <c r="E18" s="15">
        <v>31.2</v>
      </c>
      <c r="F18" s="15">
        <v>31.2</v>
      </c>
      <c r="G18" s="15">
        <v>31.2</v>
      </c>
      <c r="H18" s="15">
        <v>31.2</v>
      </c>
      <c r="I18" s="15">
        <v>31.2</v>
      </c>
      <c r="J18" s="15">
        <v>31.2</v>
      </c>
      <c r="K18" s="15">
        <v>31.247999999999998</v>
      </c>
      <c r="L18" s="15">
        <v>31.208282999999998</v>
      </c>
      <c r="M18" s="15">
        <v>31.208282999999998</v>
      </c>
      <c r="N18" s="15">
        <v>24.961492</v>
      </c>
      <c r="O18" s="15">
        <v>24.961492</v>
      </c>
      <c r="P18" s="15">
        <v>25</v>
      </c>
      <c r="Q18" s="15">
        <v>25</v>
      </c>
      <c r="R18" s="15">
        <v>25</v>
      </c>
      <c r="S18" s="15">
        <v>64.96149199999999</v>
      </c>
      <c r="T18" s="15">
        <v>94.96149199999999</v>
      </c>
      <c r="U18" s="15">
        <v>94.96149199999999</v>
      </c>
      <c r="V18" s="15">
        <v>124.96149199999999</v>
      </c>
      <c r="W18" s="15">
        <v>124.96149199999999</v>
      </c>
      <c r="X18" s="15">
        <v>124.96149199999999</v>
      </c>
      <c r="Y18" s="15">
        <v>124.96149199999999</v>
      </c>
      <c r="Z18" s="15">
        <v>154.961492</v>
      </c>
      <c r="AA18" s="15">
        <v>178.7147</v>
      </c>
      <c r="AB18" s="15">
        <v>178.7147</v>
      </c>
      <c r="AC18" s="15">
        <v>178.7147</v>
      </c>
      <c r="AD18" s="15">
        <v>208.7147</v>
      </c>
      <c r="AE18" s="15">
        <v>230.7147</v>
      </c>
      <c r="AF18" s="15">
        <v>224.7147</v>
      </c>
      <c r="AG18" s="15">
        <v>254.7147</v>
      </c>
      <c r="AH18" s="15">
        <v>308.714701</v>
      </c>
      <c r="AI18" s="15">
        <v>308.714701</v>
      </c>
      <c r="AJ18" s="15">
        <v>308.714701</v>
      </c>
      <c r="AK18" s="15">
        <v>368.70648181999996</v>
      </c>
      <c r="AL18" s="15">
        <v>458.70648181999996</v>
      </c>
      <c r="AM18" s="15">
        <v>458.70648181999996</v>
      </c>
      <c r="AN18" s="15">
        <v>452.45969117000004</v>
      </c>
      <c r="AO18" s="15">
        <v>452.45969082</v>
      </c>
      <c r="AP18" s="15">
        <v>452.45969082</v>
      </c>
      <c r="AQ18" s="15">
        <v>452.45969082</v>
      </c>
      <c r="AR18" s="15">
        <v>452.45969082</v>
      </c>
      <c r="AS18" s="15">
        <v>452.45969082</v>
      </c>
      <c r="AT18" s="15">
        <v>440.45969117000004</v>
      </c>
      <c r="AU18" s="15">
        <v>440.45969117000004</v>
      </c>
      <c r="AV18" s="15">
        <v>480.45969117000004</v>
      </c>
      <c r="AW18" s="15">
        <v>462.21289922</v>
      </c>
      <c r="AX18" s="15">
        <v>416.21454341000003</v>
      </c>
      <c r="AY18" s="15">
        <v>416.21454341000003</v>
      </c>
      <c r="AZ18" s="15">
        <v>416.21454341000003</v>
      </c>
      <c r="BA18" s="15">
        <v>416.21454341000003</v>
      </c>
      <c r="BB18" s="15">
        <v>416.21454341000003</v>
      </c>
      <c r="BC18" s="15">
        <v>416.21454341000003</v>
      </c>
      <c r="BD18" s="15">
        <v>416.21454341000003</v>
      </c>
      <c r="BE18" s="15">
        <v>416.21454341000003</v>
      </c>
      <c r="BF18" s="15">
        <v>416.21454341000003</v>
      </c>
      <c r="BG18" s="15">
        <v>416.21454341000003</v>
      </c>
      <c r="BH18" s="15">
        <v>416.21454341000003</v>
      </c>
      <c r="BI18" s="15">
        <v>371.01454352999997</v>
      </c>
      <c r="BJ18" s="15">
        <v>325.01618736999995</v>
      </c>
      <c r="BK18" s="15">
        <v>318.79506836999997</v>
      </c>
      <c r="BL18" s="15">
        <v>318.79506836999997</v>
      </c>
    </row>
    <row r="19" spans="1:64" ht="15">
      <c r="A19" s="2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5">
      <c r="A20" s="25" t="s">
        <v>19</v>
      </c>
      <c r="B20" s="30">
        <v>4345.2</v>
      </c>
      <c r="C20" s="31">
        <v>3748.7000000000003</v>
      </c>
      <c r="D20" s="31">
        <v>3118.0000000000005</v>
      </c>
      <c r="E20" s="31">
        <v>3116.600000000001</v>
      </c>
      <c r="F20" s="31">
        <f>SUM(F21:F25)</f>
        <v>3116.3000000000006</v>
      </c>
      <c r="G20" s="31">
        <v>3107.600000000001</v>
      </c>
      <c r="H20" s="31">
        <v>3107.2000000000007</v>
      </c>
      <c r="I20" s="31">
        <v>3107.2000000000007</v>
      </c>
      <c r="J20" s="31">
        <v>3098.0000000000005</v>
      </c>
      <c r="K20" s="31">
        <v>3096.9330000000004</v>
      </c>
      <c r="L20" s="31">
        <f>SUM(L21:L25)-0.05</f>
        <v>2576.8652800799996</v>
      </c>
      <c r="M20" s="31">
        <v>2541.2486467399995</v>
      </c>
      <c r="N20" s="31">
        <v>2540.61017706</v>
      </c>
      <c r="O20" s="31">
        <v>2539.2644723299995</v>
      </c>
      <c r="P20" s="31">
        <v>2530.7777760599997</v>
      </c>
      <c r="Q20" s="31">
        <v>2528.26683895</v>
      </c>
      <c r="R20" s="31">
        <v>2527.30080825</v>
      </c>
      <c r="S20" s="31">
        <v>2526.9305111</v>
      </c>
      <c r="T20" s="31">
        <v>2544.91782273</v>
      </c>
      <c r="U20" s="31">
        <v>2544.86415467</v>
      </c>
      <c r="V20" s="31">
        <v>2535.6043450299994</v>
      </c>
      <c r="W20" s="31">
        <v>2534.62074503</v>
      </c>
      <c r="X20" s="31">
        <v>1992.3402085199998</v>
      </c>
      <c r="Y20" s="31">
        <v>1987.53419807</v>
      </c>
      <c r="Z20" s="31">
        <v>1988.75064697</v>
      </c>
      <c r="AA20" s="31">
        <v>1987.40688856</v>
      </c>
      <c r="AB20" s="31">
        <v>1979.07846614</v>
      </c>
      <c r="AC20" s="31">
        <v>1977.68604333</v>
      </c>
      <c r="AD20" s="31">
        <v>1977.50567033</v>
      </c>
      <c r="AE20" s="31">
        <v>1977.14386575</v>
      </c>
      <c r="AF20" s="31">
        <v>2059.74232076</v>
      </c>
      <c r="AG20" s="31">
        <v>2059.97629876</v>
      </c>
      <c r="AH20" s="31">
        <v>2050.7051268900004</v>
      </c>
      <c r="AI20" s="31">
        <v>2049.7819561300003</v>
      </c>
      <c r="AJ20" s="31">
        <v>1507.43674491</v>
      </c>
      <c r="AK20" s="31">
        <v>1507.3235955199998</v>
      </c>
      <c r="AL20" s="31">
        <v>1509.26285852</v>
      </c>
      <c r="AM20" s="31">
        <v>1529.30351157</v>
      </c>
      <c r="AN20" s="31">
        <v>1521.26509195</v>
      </c>
      <c r="AO20" s="31">
        <v>1519.8737682599997</v>
      </c>
      <c r="AP20" s="31">
        <v>1631.1693952599999</v>
      </c>
      <c r="AQ20" s="31">
        <v>1630.81234226</v>
      </c>
      <c r="AR20" s="31">
        <v>1630.7033682599997</v>
      </c>
      <c r="AS20" s="31">
        <v>1630.6551562599998</v>
      </c>
      <c r="AT20" s="31">
        <v>1629.12149338</v>
      </c>
      <c r="AU20" s="31">
        <v>1620.36159937</v>
      </c>
      <c r="AV20" s="31">
        <v>1093.06833501</v>
      </c>
      <c r="AW20" s="31">
        <v>1091.13047475</v>
      </c>
      <c r="AX20" s="31">
        <v>1091.63474461</v>
      </c>
      <c r="AY20" s="31">
        <v>1091.41239845</v>
      </c>
      <c r="AZ20" s="31">
        <v>1083.0739788399999</v>
      </c>
      <c r="BA20" s="31">
        <v>1081.6826551499998</v>
      </c>
      <c r="BB20" s="31">
        <v>1075.62828215</v>
      </c>
      <c r="BC20" s="31">
        <v>1070.9076122</v>
      </c>
      <c r="BD20" s="31">
        <v>1069.1841501999997</v>
      </c>
      <c r="BE20" s="31">
        <v>1061.8034381999998</v>
      </c>
      <c r="BF20" s="31">
        <v>1062.6763001999998</v>
      </c>
      <c r="BG20" s="31">
        <v>1050.15190919</v>
      </c>
      <c r="BH20" s="31">
        <v>512.7578522599999</v>
      </c>
      <c r="BI20" s="31">
        <v>510.8199991999999</v>
      </c>
      <c r="BJ20" s="31">
        <v>517.3232622</v>
      </c>
      <c r="BK20" s="31">
        <v>512.3077157299999</v>
      </c>
      <c r="BL20" s="31">
        <v>502.74879611999995</v>
      </c>
    </row>
    <row r="21" spans="1:64" ht="15" customHeight="1">
      <c r="A21" s="10" t="s">
        <v>3</v>
      </c>
      <c r="B21" s="14">
        <v>3768</v>
      </c>
      <c r="C21" s="15">
        <v>3229.7</v>
      </c>
      <c r="D21" s="15">
        <v>2691.4</v>
      </c>
      <c r="E21" s="15">
        <v>2691.4</v>
      </c>
      <c r="F21" s="15">
        <v>2691.4</v>
      </c>
      <c r="G21" s="15">
        <v>2691.4</v>
      </c>
      <c r="H21" s="15">
        <v>2691.4</v>
      </c>
      <c r="I21" s="15">
        <v>2691.4</v>
      </c>
      <c r="J21" s="15">
        <v>2691.4</v>
      </c>
      <c r="K21" s="15">
        <v>2691.4</v>
      </c>
      <c r="L21" s="15">
        <v>2153.14285713</v>
      </c>
      <c r="M21" s="15">
        <v>2153.14285713</v>
      </c>
      <c r="N21" s="15">
        <v>2153.14285713</v>
      </c>
      <c r="O21" s="15">
        <v>2153.14285713</v>
      </c>
      <c r="P21" s="15">
        <v>2153.14285713</v>
      </c>
      <c r="Q21" s="15">
        <v>2153.14285713</v>
      </c>
      <c r="R21" s="15">
        <v>2153.14285713</v>
      </c>
      <c r="S21" s="15">
        <v>2153.14285713</v>
      </c>
      <c r="T21" s="15">
        <v>2153.14285713</v>
      </c>
      <c r="U21" s="15">
        <v>2153.14285713</v>
      </c>
      <c r="V21" s="15">
        <v>2153.14285713</v>
      </c>
      <c r="W21" s="15">
        <v>2153.14285713</v>
      </c>
      <c r="X21" s="15">
        <v>1614.85714285</v>
      </c>
      <c r="Y21" s="15">
        <v>1614.85714285</v>
      </c>
      <c r="Z21" s="15">
        <v>1614.85714285</v>
      </c>
      <c r="AA21" s="15">
        <v>1614.85714285</v>
      </c>
      <c r="AB21" s="15">
        <v>1614.85714285</v>
      </c>
      <c r="AC21" s="15">
        <v>1614.85714285</v>
      </c>
      <c r="AD21" s="15">
        <v>1614.85714285</v>
      </c>
      <c r="AE21" s="15">
        <v>1614.85714285</v>
      </c>
      <c r="AF21" s="15">
        <v>1614.85714285</v>
      </c>
      <c r="AG21" s="15">
        <v>1614.85714285</v>
      </c>
      <c r="AH21" s="15">
        <v>1614.85714285</v>
      </c>
      <c r="AI21" s="15">
        <v>1614.85714285</v>
      </c>
      <c r="AJ21" s="15">
        <v>1076.57142856</v>
      </c>
      <c r="AK21" s="15">
        <v>1076.57142856</v>
      </c>
      <c r="AL21" s="15">
        <v>1076.57142856</v>
      </c>
      <c r="AM21" s="15">
        <v>1076.57142856</v>
      </c>
      <c r="AN21" s="15">
        <v>1076.57142856</v>
      </c>
      <c r="AO21" s="15">
        <v>1076.57142856</v>
      </c>
      <c r="AP21" s="15">
        <v>1076.57142856</v>
      </c>
      <c r="AQ21" s="15">
        <v>1076.57142856</v>
      </c>
      <c r="AR21" s="15">
        <v>1076.57142856</v>
      </c>
      <c r="AS21" s="15">
        <v>1076.57142856</v>
      </c>
      <c r="AT21" s="15">
        <v>1076.57142856</v>
      </c>
      <c r="AU21" s="15">
        <v>1076.57142856</v>
      </c>
      <c r="AV21" s="15">
        <v>538.2857142600001</v>
      </c>
      <c r="AW21" s="15">
        <v>538.2857142600001</v>
      </c>
      <c r="AX21" s="15">
        <v>538.2857142600001</v>
      </c>
      <c r="AY21" s="15">
        <v>538.2857142600001</v>
      </c>
      <c r="AZ21" s="15">
        <v>538.2857142600001</v>
      </c>
      <c r="BA21" s="15">
        <v>538.2857142600001</v>
      </c>
      <c r="BB21" s="15">
        <v>538.2857142600001</v>
      </c>
      <c r="BC21" s="15">
        <v>538.2857142600001</v>
      </c>
      <c r="BD21" s="15">
        <v>538.2857142600001</v>
      </c>
      <c r="BE21" s="15">
        <v>538.2857142600001</v>
      </c>
      <c r="BF21" s="15">
        <v>538.2857142600001</v>
      </c>
      <c r="BG21" s="15">
        <v>538.2857142600001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</row>
    <row r="22" spans="1:64" ht="15">
      <c r="A22" s="10" t="s">
        <v>9</v>
      </c>
      <c r="B22" s="14">
        <v>309.3</v>
      </c>
      <c r="C22" s="15">
        <v>302.29999999999995</v>
      </c>
      <c r="D22" s="15">
        <v>261.1</v>
      </c>
      <c r="E22" s="15">
        <v>259.8</v>
      </c>
      <c r="F22" s="15">
        <v>259.5</v>
      </c>
      <c r="G22" s="15">
        <v>250.8</v>
      </c>
      <c r="H22" s="15">
        <v>250.4</v>
      </c>
      <c r="I22" s="15">
        <v>250.4</v>
      </c>
      <c r="J22" s="15">
        <v>248.9</v>
      </c>
      <c r="K22" s="15">
        <v>247.8</v>
      </c>
      <c r="L22" s="15">
        <v>265.92664726</v>
      </c>
      <c r="M22" s="15">
        <v>265.92664726</v>
      </c>
      <c r="N22" s="15">
        <v>265.28817758</v>
      </c>
      <c r="O22" s="15">
        <v>263.94247285</v>
      </c>
      <c r="P22" s="15">
        <v>263.17883103</v>
      </c>
      <c r="Q22" s="15">
        <v>260.68233726</v>
      </c>
      <c r="R22" s="15">
        <v>259.70186322</v>
      </c>
      <c r="S22" s="15">
        <v>259.33156606999995</v>
      </c>
      <c r="T22" s="15">
        <v>277.3188777</v>
      </c>
      <c r="U22" s="15">
        <v>277.26520964</v>
      </c>
      <c r="V22" s="15">
        <v>275.77429</v>
      </c>
      <c r="W22" s="15">
        <v>274.7593</v>
      </c>
      <c r="X22" s="15">
        <v>270.76447777</v>
      </c>
      <c r="Y22" s="15">
        <v>301.62513394</v>
      </c>
      <c r="Z22" s="15">
        <v>302.84158284</v>
      </c>
      <c r="AA22" s="15">
        <v>301.49782443000004</v>
      </c>
      <c r="AB22" s="15">
        <v>300.90690201</v>
      </c>
      <c r="AC22" s="15">
        <v>299.5144792</v>
      </c>
      <c r="AD22" s="15">
        <v>299.3341062</v>
      </c>
      <c r="AE22" s="15">
        <v>298.97230162</v>
      </c>
      <c r="AF22" s="15">
        <v>381.57075662999995</v>
      </c>
      <c r="AG22" s="15">
        <v>381.80473463000004</v>
      </c>
      <c r="AH22" s="15">
        <v>380.27106055</v>
      </c>
      <c r="AI22" s="15">
        <v>379.34788978999995</v>
      </c>
      <c r="AJ22" s="15">
        <v>375.28839286000004</v>
      </c>
      <c r="AK22" s="15">
        <v>375.17524347</v>
      </c>
      <c r="AL22" s="15">
        <v>377.11450647000004</v>
      </c>
      <c r="AM22" s="15">
        <v>397.15515952</v>
      </c>
      <c r="AN22" s="15">
        <v>396.8542377</v>
      </c>
      <c r="AO22" s="15">
        <v>395.46291400999996</v>
      </c>
      <c r="AP22" s="15">
        <v>506.75854101</v>
      </c>
      <c r="AQ22" s="15">
        <v>506.40148801</v>
      </c>
      <c r="AR22" s="15">
        <v>506.29251401</v>
      </c>
      <c r="AS22" s="15">
        <v>506.24430201</v>
      </c>
      <c r="AT22" s="15">
        <v>504.71063913</v>
      </c>
      <c r="AU22" s="15">
        <v>503.68824291000004</v>
      </c>
      <c r="AV22" s="15">
        <v>514.68069285</v>
      </c>
      <c r="AW22" s="15">
        <v>512.74283259</v>
      </c>
      <c r="AX22" s="15">
        <v>513.24710245</v>
      </c>
      <c r="AY22" s="15">
        <v>513.02475629</v>
      </c>
      <c r="AZ22" s="15">
        <v>512.42383447</v>
      </c>
      <c r="BA22" s="15">
        <v>511.03251077999994</v>
      </c>
      <c r="BB22" s="15">
        <v>504.97813778</v>
      </c>
      <c r="BC22" s="15">
        <v>500.25746783</v>
      </c>
      <c r="BD22" s="15">
        <v>498.53400582999996</v>
      </c>
      <c r="BE22" s="15">
        <v>491.15329383</v>
      </c>
      <c r="BF22" s="15">
        <v>492.02615582999994</v>
      </c>
      <c r="BG22" s="15">
        <v>487.23926260999997</v>
      </c>
      <c r="BH22" s="15">
        <v>488.13091993999996</v>
      </c>
      <c r="BI22" s="15">
        <v>486.19306687999995</v>
      </c>
      <c r="BJ22" s="15">
        <v>492.69632987999995</v>
      </c>
      <c r="BK22" s="15">
        <v>487.68078340999995</v>
      </c>
      <c r="BL22" s="15">
        <v>485.85936159</v>
      </c>
    </row>
    <row r="23" spans="1:64" ht="15">
      <c r="A23" s="10" t="s">
        <v>10</v>
      </c>
      <c r="B23" s="14">
        <v>123.8</v>
      </c>
      <c r="C23" s="15">
        <v>108.3</v>
      </c>
      <c r="D23" s="15">
        <v>92.8</v>
      </c>
      <c r="E23" s="15">
        <v>92.8</v>
      </c>
      <c r="F23" s="15">
        <v>92.8</v>
      </c>
      <c r="G23" s="15">
        <v>92.8</v>
      </c>
      <c r="H23" s="15">
        <v>92.8</v>
      </c>
      <c r="I23" s="15">
        <v>92.8</v>
      </c>
      <c r="J23" s="15">
        <v>85.1</v>
      </c>
      <c r="K23" s="15">
        <v>85.1</v>
      </c>
      <c r="L23" s="15">
        <v>85.11247573</v>
      </c>
      <c r="M23" s="15">
        <v>85.11247573</v>
      </c>
      <c r="N23" s="15">
        <v>85.11247573</v>
      </c>
      <c r="O23" s="15">
        <v>85.11247573</v>
      </c>
      <c r="P23" s="15">
        <v>77.37497794</v>
      </c>
      <c r="Q23" s="15">
        <v>77.37497794</v>
      </c>
      <c r="R23" s="15">
        <v>77.37497794</v>
      </c>
      <c r="S23" s="15">
        <v>77.37497794</v>
      </c>
      <c r="T23" s="15">
        <v>77.37497794</v>
      </c>
      <c r="U23" s="15">
        <v>77.37497794</v>
      </c>
      <c r="V23" s="15">
        <v>69.63747794</v>
      </c>
      <c r="W23" s="15">
        <v>69.63747794</v>
      </c>
      <c r="X23" s="15">
        <v>69.63747794</v>
      </c>
      <c r="Y23" s="15">
        <v>69.63747794</v>
      </c>
      <c r="Z23" s="15">
        <v>69.63747794</v>
      </c>
      <c r="AA23" s="15">
        <v>69.63747794</v>
      </c>
      <c r="AB23" s="15">
        <v>61.89997794</v>
      </c>
      <c r="AC23" s="15">
        <v>61.89997794</v>
      </c>
      <c r="AD23" s="15">
        <v>61.89997794</v>
      </c>
      <c r="AE23" s="15">
        <v>61.89997794</v>
      </c>
      <c r="AF23" s="15">
        <v>61.89997794</v>
      </c>
      <c r="AG23" s="15">
        <v>61.89997794</v>
      </c>
      <c r="AH23" s="15">
        <v>54.16248014999999</v>
      </c>
      <c r="AI23" s="15">
        <v>54.16248014999999</v>
      </c>
      <c r="AJ23" s="15">
        <v>54.16248014999999</v>
      </c>
      <c r="AK23" s="15">
        <v>54.16248014999999</v>
      </c>
      <c r="AL23" s="15">
        <v>54.16248014999999</v>
      </c>
      <c r="AM23" s="15">
        <v>54.16248014999999</v>
      </c>
      <c r="AN23" s="15">
        <v>46.42498235</v>
      </c>
      <c r="AO23" s="15">
        <v>46.42498235</v>
      </c>
      <c r="AP23" s="15">
        <v>46.42498235</v>
      </c>
      <c r="AQ23" s="15">
        <v>46.42498235</v>
      </c>
      <c r="AR23" s="15">
        <v>46.42498235</v>
      </c>
      <c r="AS23" s="15">
        <v>46.42498235</v>
      </c>
      <c r="AT23" s="15">
        <v>46.42498235</v>
      </c>
      <c r="AU23" s="15">
        <v>38.687484559999994</v>
      </c>
      <c r="AV23" s="15">
        <v>38.687484559999994</v>
      </c>
      <c r="AW23" s="15">
        <v>38.687484559999994</v>
      </c>
      <c r="AX23" s="15">
        <v>38.687484559999994</v>
      </c>
      <c r="AY23" s="15">
        <v>38.687484559999994</v>
      </c>
      <c r="AZ23" s="15">
        <v>30.949986769999995</v>
      </c>
      <c r="BA23" s="15">
        <v>30.949986769999995</v>
      </c>
      <c r="BB23" s="15">
        <v>30.949986769999995</v>
      </c>
      <c r="BC23" s="15">
        <v>30.949986769999995</v>
      </c>
      <c r="BD23" s="15">
        <v>30.949986769999995</v>
      </c>
      <c r="BE23" s="15">
        <v>30.949986769999995</v>
      </c>
      <c r="BF23" s="15">
        <v>30.949986769999995</v>
      </c>
      <c r="BG23" s="15">
        <v>23.212488979999996</v>
      </c>
      <c r="BH23" s="15">
        <v>23.212488979999996</v>
      </c>
      <c r="BI23" s="15">
        <v>23.212488979999996</v>
      </c>
      <c r="BJ23" s="15">
        <v>23.212488979999996</v>
      </c>
      <c r="BK23" s="15">
        <v>23.212488979999996</v>
      </c>
      <c r="BL23" s="15">
        <v>15.474991189999994</v>
      </c>
    </row>
    <row r="24" spans="1:64" ht="15">
      <c r="A24" s="10" t="s">
        <v>2</v>
      </c>
      <c r="B24" s="14">
        <v>142.7</v>
      </c>
      <c r="C24" s="15">
        <v>107</v>
      </c>
      <c r="D24" s="15">
        <v>71.3</v>
      </c>
      <c r="E24" s="15">
        <v>71.3</v>
      </c>
      <c r="F24" s="15">
        <v>71.3</v>
      </c>
      <c r="G24" s="15">
        <v>71.3</v>
      </c>
      <c r="H24" s="15">
        <v>71.3</v>
      </c>
      <c r="I24" s="15">
        <v>71.3</v>
      </c>
      <c r="J24" s="15">
        <v>71.3</v>
      </c>
      <c r="K24" s="15">
        <v>71.333</v>
      </c>
      <c r="L24" s="15">
        <v>71.33329996</v>
      </c>
      <c r="M24" s="15">
        <v>35.66666662</v>
      </c>
      <c r="N24" s="15">
        <v>35.66666662</v>
      </c>
      <c r="O24" s="15">
        <v>35.66666662</v>
      </c>
      <c r="P24" s="15">
        <v>35.66666662</v>
      </c>
      <c r="Q24" s="15">
        <v>35.66666662</v>
      </c>
      <c r="R24" s="15">
        <v>35.66666662</v>
      </c>
      <c r="S24" s="15">
        <v>35.66666662</v>
      </c>
      <c r="T24" s="15">
        <v>35.66666662</v>
      </c>
      <c r="U24" s="15">
        <v>35.66666662</v>
      </c>
      <c r="V24" s="15">
        <v>35.66666662</v>
      </c>
      <c r="W24" s="15">
        <v>35.66666662</v>
      </c>
      <c r="X24" s="15">
        <v>35.66666662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</row>
    <row r="25" spans="1:64" ht="15">
      <c r="A25" s="10" t="s">
        <v>15</v>
      </c>
      <c r="B25" s="14">
        <v>1.4</v>
      </c>
      <c r="C25" s="15">
        <v>1.4</v>
      </c>
      <c r="D25" s="15">
        <v>1.4</v>
      </c>
      <c r="E25" s="15">
        <v>1.3</v>
      </c>
      <c r="F25" s="15">
        <v>1.3</v>
      </c>
      <c r="G25" s="15">
        <v>1.3</v>
      </c>
      <c r="H25" s="15">
        <v>1.3</v>
      </c>
      <c r="I25" s="15">
        <v>1.3</v>
      </c>
      <c r="J25" s="15">
        <v>1.3</v>
      </c>
      <c r="K25" s="15">
        <v>1.3</v>
      </c>
      <c r="L25" s="15">
        <v>1.4</v>
      </c>
      <c r="M25" s="15">
        <v>1.4</v>
      </c>
      <c r="N25" s="15">
        <v>1.4</v>
      </c>
      <c r="O25" s="15">
        <v>1.4</v>
      </c>
      <c r="P25" s="15">
        <v>1.41444334</v>
      </c>
      <c r="Q25" s="15">
        <v>1.4</v>
      </c>
      <c r="R25" s="15">
        <v>1.41444334</v>
      </c>
      <c r="S25" s="15">
        <v>1.41444334</v>
      </c>
      <c r="T25" s="15">
        <v>1.41444334</v>
      </c>
      <c r="U25" s="15">
        <v>1.41444334</v>
      </c>
      <c r="V25" s="15">
        <v>1.41444334</v>
      </c>
      <c r="W25" s="15">
        <v>1.41444334</v>
      </c>
      <c r="X25" s="15">
        <v>1.41444334</v>
      </c>
      <c r="Y25" s="15">
        <v>1.41444334</v>
      </c>
      <c r="Z25" s="15">
        <v>1.41444334</v>
      </c>
      <c r="AA25" s="15">
        <v>1.41444334</v>
      </c>
      <c r="AB25" s="15">
        <v>1.41444334</v>
      </c>
      <c r="AC25" s="15">
        <v>1.41444334</v>
      </c>
      <c r="AD25" s="15">
        <v>1.41444334</v>
      </c>
      <c r="AE25" s="15">
        <v>1.41444334</v>
      </c>
      <c r="AF25" s="15">
        <v>1.41444334</v>
      </c>
      <c r="AG25" s="15">
        <v>1.4</v>
      </c>
      <c r="AH25" s="15">
        <v>1.4</v>
      </c>
      <c r="AI25" s="15">
        <v>1.4</v>
      </c>
      <c r="AJ25" s="15">
        <v>1.41444334</v>
      </c>
      <c r="AK25" s="15">
        <v>1.4</v>
      </c>
      <c r="AL25" s="15">
        <v>1.41444334</v>
      </c>
      <c r="AM25" s="15">
        <v>1.41444334</v>
      </c>
      <c r="AN25" s="15">
        <v>1.41444334</v>
      </c>
      <c r="AO25" s="15">
        <v>1.41444334</v>
      </c>
      <c r="AP25" s="15">
        <v>1.4</v>
      </c>
      <c r="AQ25" s="15">
        <v>1.4</v>
      </c>
      <c r="AR25" s="15">
        <v>1.4</v>
      </c>
      <c r="AS25" s="15">
        <v>1.4</v>
      </c>
      <c r="AT25" s="15">
        <v>1.4</v>
      </c>
      <c r="AU25" s="15">
        <v>1.41444334</v>
      </c>
      <c r="AV25" s="15">
        <v>1.41444334</v>
      </c>
      <c r="AW25" s="15">
        <v>1.41444334</v>
      </c>
      <c r="AX25" s="15">
        <v>1.41444334</v>
      </c>
      <c r="AY25" s="15">
        <v>1.41444334</v>
      </c>
      <c r="AZ25" s="15">
        <v>1.4</v>
      </c>
      <c r="BA25" s="15">
        <v>1.4</v>
      </c>
      <c r="BB25" s="15">
        <v>1.41444334</v>
      </c>
      <c r="BC25" s="15">
        <v>1.41444334</v>
      </c>
      <c r="BD25" s="15">
        <v>1.41444334</v>
      </c>
      <c r="BE25" s="15">
        <v>1.41444334</v>
      </c>
      <c r="BF25" s="15">
        <v>1.41444334</v>
      </c>
      <c r="BG25" s="15">
        <v>1.41444334</v>
      </c>
      <c r="BH25" s="15">
        <v>1.41444334</v>
      </c>
      <c r="BI25" s="15">
        <v>1.41444334</v>
      </c>
      <c r="BJ25" s="15">
        <v>1.41444334</v>
      </c>
      <c r="BK25" s="15">
        <v>1.41444334</v>
      </c>
      <c r="BL25" s="15">
        <v>1.41444334</v>
      </c>
    </row>
    <row r="26" spans="1:64" ht="15">
      <c r="A26" s="8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64" ht="15">
      <c r="A27" s="9" t="s">
        <v>12</v>
      </c>
      <c r="B27" s="11">
        <v>1962.6999999999998</v>
      </c>
      <c r="C27" s="12">
        <v>8817.899999999998</v>
      </c>
      <c r="D27" s="12">
        <v>9457.900000000001</v>
      </c>
      <c r="E27" s="12">
        <v>10191.6</v>
      </c>
      <c r="F27" s="12">
        <v>10235.2</v>
      </c>
      <c r="G27" s="12">
        <v>10282.3</v>
      </c>
      <c r="H27" s="12">
        <v>10327</v>
      </c>
      <c r="I27" s="12">
        <v>10258.9</v>
      </c>
      <c r="J27" s="12">
        <v>10272.3</v>
      </c>
      <c r="K27" s="12">
        <v>10303.2</v>
      </c>
      <c r="L27" s="12">
        <v>10300.219805145785</v>
      </c>
      <c r="M27" s="12">
        <v>10308.842202678867</v>
      </c>
      <c r="N27" s="12">
        <v>10350.765984370151</v>
      </c>
      <c r="O27" s="12">
        <v>10407.067809</v>
      </c>
      <c r="P27" s="12">
        <v>10477.990381999998</v>
      </c>
      <c r="Q27" s="12">
        <v>9886.288809254</v>
      </c>
      <c r="R27" s="12">
        <v>9916.860429085702</v>
      </c>
      <c r="S27" s="12">
        <v>9929.1243555</v>
      </c>
      <c r="T27" s="12">
        <v>9590.016122</v>
      </c>
      <c r="U27" s="12">
        <v>9612.440549500003</v>
      </c>
      <c r="V27" s="12">
        <v>9665.925234</v>
      </c>
      <c r="W27" s="12">
        <v>8015.782337999999</v>
      </c>
      <c r="X27" s="12">
        <v>8024.8182</v>
      </c>
      <c r="Y27" s="12">
        <v>8071.718626800001</v>
      </c>
      <c r="Z27" s="12">
        <v>8096.7077082</v>
      </c>
      <c r="AA27" s="12">
        <v>8182.6256312</v>
      </c>
      <c r="AB27" s="12">
        <v>8225.497936200001</v>
      </c>
      <c r="AC27" s="12">
        <v>8267.355305000001</v>
      </c>
      <c r="AD27" s="12">
        <v>8240.771979199999</v>
      </c>
      <c r="AE27" s="12">
        <v>8222.433132</v>
      </c>
      <c r="AF27" s="12">
        <v>8215.508561</v>
      </c>
      <c r="AG27" s="12">
        <v>8200.6410612</v>
      </c>
      <c r="AH27" s="12">
        <v>8193.336971</v>
      </c>
      <c r="AI27" s="12">
        <v>5938.333339299998</v>
      </c>
      <c r="AJ27" s="12">
        <v>5933.0043163</v>
      </c>
      <c r="AK27" s="12">
        <v>5936.3793642</v>
      </c>
      <c r="AL27" s="12">
        <f>5969.7491987+0.03</f>
        <v>5969.7791987</v>
      </c>
      <c r="AM27" s="12">
        <v>5971.0344669000015</v>
      </c>
      <c r="AN27" s="12">
        <v>7052.782100000001</v>
      </c>
      <c r="AO27" s="12">
        <v>7051.4067000000005</v>
      </c>
      <c r="AP27" s="12">
        <v>7052.453200000001</v>
      </c>
      <c r="AQ27" s="12">
        <v>7067.642399999999</v>
      </c>
      <c r="AR27" s="12">
        <v>2346.0897634</v>
      </c>
      <c r="AS27" s="12">
        <v>2359.2410286</v>
      </c>
      <c r="AT27" s="12">
        <v>2366.3643528000002</v>
      </c>
      <c r="AU27" s="12">
        <v>2365.5849309</v>
      </c>
      <c r="AV27" s="12">
        <v>2370.7942317</v>
      </c>
      <c r="AW27" s="12">
        <v>2373.4679447999997</v>
      </c>
      <c r="AX27" s="12">
        <v>1609.704205</v>
      </c>
      <c r="AY27" s="12">
        <v>1610.6799234</v>
      </c>
      <c r="AZ27" s="12">
        <v>1612.9796312</v>
      </c>
      <c r="BA27" s="12">
        <v>1612.827201</v>
      </c>
      <c r="BB27" s="12">
        <v>1618.9111542</v>
      </c>
      <c r="BC27" s="12">
        <v>1312.8308892000002</v>
      </c>
      <c r="BD27" s="12">
        <v>1313.2194322999999</v>
      </c>
      <c r="BE27" s="12">
        <v>1303.6516849</v>
      </c>
      <c r="BF27" s="12">
        <v>1304.7111012</v>
      </c>
      <c r="BG27" s="12">
        <v>1305.0251995</v>
      </c>
      <c r="BH27" s="12">
        <v>1308.1076217999998</v>
      </c>
      <c r="BI27" s="12">
        <v>1310.9930672</v>
      </c>
      <c r="BJ27" s="12">
        <v>1311.6372349</v>
      </c>
      <c r="BK27" s="12">
        <v>1299.9828711000005</v>
      </c>
      <c r="BL27" s="12">
        <v>1299.175995</v>
      </c>
    </row>
    <row r="28" spans="1:64" ht="15">
      <c r="A28" s="10" t="s">
        <v>7</v>
      </c>
      <c r="B28" s="14">
        <v>1683.1999999999998</v>
      </c>
      <c r="C28" s="15">
        <v>8550.099999999999</v>
      </c>
      <c r="D28" s="15">
        <v>9199.7</v>
      </c>
      <c r="E28" s="15">
        <v>9931.1</v>
      </c>
      <c r="F28" s="15">
        <v>9973.5</v>
      </c>
      <c r="G28" s="15">
        <v>10019.5</v>
      </c>
      <c r="H28" s="15">
        <v>10063</v>
      </c>
      <c r="I28" s="15">
        <v>10007.3</v>
      </c>
      <c r="J28" s="15">
        <v>10020.4</v>
      </c>
      <c r="K28" s="15">
        <v>10050.5</v>
      </c>
      <c r="L28" s="15">
        <v>10047.604958000004</v>
      </c>
      <c r="M28" s="15">
        <v>10056.013434999999</v>
      </c>
      <c r="N28" s="15">
        <v>10096.909018</v>
      </c>
      <c r="O28" s="15">
        <v>10162.689609000001</v>
      </c>
      <c r="P28" s="15">
        <v>10231.946781999997</v>
      </c>
      <c r="Q28" s="15">
        <v>9638.26301</v>
      </c>
      <c r="R28" s="15">
        <v>9668.155395500002</v>
      </c>
      <c r="S28" s="15">
        <v>9680.1294555</v>
      </c>
      <c r="T28" s="15">
        <v>9341.593222000001</v>
      </c>
      <c r="U28" s="15">
        <v>9374.477999500003</v>
      </c>
      <c r="V28" s="15">
        <v>9426.638634</v>
      </c>
      <c r="W28" s="15">
        <v>7775.636837999999</v>
      </c>
      <c r="X28" s="15">
        <v>7784.442268200001</v>
      </c>
      <c r="Y28" s="15">
        <v>7829.897326800002</v>
      </c>
      <c r="Z28" s="15">
        <v>7854.1377582</v>
      </c>
      <c r="AA28" s="15">
        <v>7948.8216311999995</v>
      </c>
      <c r="AB28" s="15">
        <v>7990.468936200001</v>
      </c>
      <c r="AC28" s="15">
        <v>8031.130305000001</v>
      </c>
      <c r="AD28" s="15">
        <v>8005.257979199999</v>
      </c>
      <c r="AE28" s="15">
        <v>7987.443132</v>
      </c>
      <c r="AF28" s="15">
        <v>7980.813561</v>
      </c>
      <c r="AG28" s="15">
        <v>7977.719761199999</v>
      </c>
      <c r="AH28" s="15">
        <v>7970.614221</v>
      </c>
      <c r="AI28" s="15">
        <v>5716.0228892999985</v>
      </c>
      <c r="AJ28" s="15">
        <v>5710.8933663</v>
      </c>
      <c r="AK28" s="15">
        <v>5714.1420642</v>
      </c>
      <c r="AL28" s="15">
        <v>5746.262648699999</v>
      </c>
      <c r="AM28" s="15">
        <v>5758.8177669000015</v>
      </c>
      <c r="AN28" s="15">
        <v>6840.491000000001</v>
      </c>
      <c r="AO28" s="15">
        <v>6839.157</v>
      </c>
      <c r="AP28" s="15">
        <v>6840.1720000000005</v>
      </c>
      <c r="AQ28" s="15">
        <v>6854.903999999999</v>
      </c>
      <c r="AR28" s="15">
        <v>2133.1551633999998</v>
      </c>
      <c r="AS28" s="15">
        <v>2155.9839286</v>
      </c>
      <c r="AT28" s="15">
        <v>2162.4935528</v>
      </c>
      <c r="AU28" s="15">
        <v>2161.7812809</v>
      </c>
      <c r="AV28" s="15">
        <v>2166.5417817000002</v>
      </c>
      <c r="AW28" s="15">
        <v>2168.9851448</v>
      </c>
      <c r="AX28" s="15">
        <v>1404.840455</v>
      </c>
      <c r="AY28" s="15">
        <v>1416.2971234</v>
      </c>
      <c r="AZ28" s="15">
        <v>1418.3192312</v>
      </c>
      <c r="BA28" s="15">
        <v>1418.185201</v>
      </c>
      <c r="BB28" s="15">
        <v>1423.5347542</v>
      </c>
      <c r="BC28" s="15">
        <v>1117.4280892000002</v>
      </c>
      <c r="BD28" s="15">
        <v>1117.7162323</v>
      </c>
      <c r="BE28" s="15">
        <v>1119.9939348999999</v>
      </c>
      <c r="BF28" s="15">
        <v>1120.9041012</v>
      </c>
      <c r="BG28" s="15">
        <v>1121.1739495000002</v>
      </c>
      <c r="BH28" s="15">
        <v>1123.8221217999999</v>
      </c>
      <c r="BI28" s="15">
        <v>1126.3010672</v>
      </c>
      <c r="BJ28" s="15">
        <v>1126.8544849</v>
      </c>
      <c r="BK28" s="15">
        <v>1127.4307711000004</v>
      </c>
      <c r="BL28" s="15">
        <v>1126.7309950000001</v>
      </c>
    </row>
    <row r="29" spans="1:64" ht="15">
      <c r="A29" s="10" t="s">
        <v>8</v>
      </c>
      <c r="B29" s="14">
        <v>279.5</v>
      </c>
      <c r="C29" s="15">
        <v>267.8</v>
      </c>
      <c r="D29" s="15">
        <v>258.2</v>
      </c>
      <c r="E29" s="15">
        <v>260.5</v>
      </c>
      <c r="F29" s="15">
        <v>261.65</v>
      </c>
      <c r="G29" s="15">
        <v>262.79999999999995</v>
      </c>
      <c r="H29" s="15">
        <v>264</v>
      </c>
      <c r="I29" s="15">
        <v>251.6</v>
      </c>
      <c r="J29" s="15">
        <v>251.9</v>
      </c>
      <c r="K29" s="15">
        <v>252.7</v>
      </c>
      <c r="L29" s="15">
        <v>252.6148471457822</v>
      </c>
      <c r="M29" s="15">
        <v>252.82876767886805</v>
      </c>
      <c r="N29" s="15">
        <v>253.85696637015178</v>
      </c>
      <c r="O29" s="15">
        <v>244.37820000000002</v>
      </c>
      <c r="P29" s="15">
        <v>246.0436</v>
      </c>
      <c r="Q29" s="15">
        <v>248.025799254</v>
      </c>
      <c r="R29" s="15">
        <v>248.7050335857</v>
      </c>
      <c r="S29" s="15">
        <v>248.9949</v>
      </c>
      <c r="T29" s="15">
        <v>248.4229</v>
      </c>
      <c r="U29" s="15">
        <v>237.96255</v>
      </c>
      <c r="V29" s="15">
        <v>239.2866</v>
      </c>
      <c r="W29" s="15">
        <v>240.1455</v>
      </c>
      <c r="X29" s="15">
        <v>240.41744999999997</v>
      </c>
      <c r="Y29" s="15">
        <v>241.82129999999998</v>
      </c>
      <c r="Z29" s="15">
        <v>242.56995</v>
      </c>
      <c r="AA29" s="15">
        <v>233.80400000000003</v>
      </c>
      <c r="AB29" s="15">
        <v>235.029</v>
      </c>
      <c r="AC29" s="15">
        <v>236.225</v>
      </c>
      <c r="AD29" s="15">
        <v>235.46399999999997</v>
      </c>
      <c r="AE29" s="15">
        <v>234.94</v>
      </c>
      <c r="AF29" s="15">
        <v>234.745</v>
      </c>
      <c r="AG29" s="15">
        <v>222.9213</v>
      </c>
      <c r="AH29" s="15">
        <v>222.72275</v>
      </c>
      <c r="AI29" s="15">
        <v>222.31044999999997</v>
      </c>
      <c r="AJ29" s="15">
        <v>222.11094999999997</v>
      </c>
      <c r="AK29" s="15">
        <v>222.23729999999998</v>
      </c>
      <c r="AL29" s="15">
        <v>223.48655</v>
      </c>
      <c r="AM29" s="15">
        <v>212.1867</v>
      </c>
      <c r="AN29" s="15">
        <v>212.2911</v>
      </c>
      <c r="AO29" s="15">
        <v>212.24970000000002</v>
      </c>
      <c r="AP29" s="15">
        <v>212.2812</v>
      </c>
      <c r="AQ29" s="15">
        <v>212.73839999999998</v>
      </c>
      <c r="AR29" s="15">
        <v>212.93460000000002</v>
      </c>
      <c r="AS29" s="15">
        <v>203.2571</v>
      </c>
      <c r="AT29" s="15">
        <v>203.87079999999997</v>
      </c>
      <c r="AU29" s="15">
        <v>203.80365</v>
      </c>
      <c r="AV29" s="15">
        <v>204.25244999999998</v>
      </c>
      <c r="AW29" s="15">
        <v>204.4828</v>
      </c>
      <c r="AX29" s="15">
        <v>204.91375</v>
      </c>
      <c r="AY29" s="15">
        <v>194.4328</v>
      </c>
      <c r="AZ29" s="15">
        <v>194.7104</v>
      </c>
      <c r="BA29" s="15">
        <v>194.692</v>
      </c>
      <c r="BB29" s="15">
        <v>195.4264</v>
      </c>
      <c r="BC29" s="15">
        <v>195.4528</v>
      </c>
      <c r="BD29" s="15">
        <v>195.5032</v>
      </c>
      <c r="BE29" s="15">
        <v>183.65775</v>
      </c>
      <c r="BF29" s="15">
        <v>183.807</v>
      </c>
      <c r="BG29" s="15">
        <v>183.85125</v>
      </c>
      <c r="BH29" s="15">
        <v>184.2855</v>
      </c>
      <c r="BI29" s="15">
        <v>184.692</v>
      </c>
      <c r="BJ29" s="15">
        <v>184.78275</v>
      </c>
      <c r="BK29" s="15">
        <v>172.5521</v>
      </c>
      <c r="BL29" s="15">
        <v>172.445</v>
      </c>
    </row>
    <row r="30" spans="1:64" ht="15.75" thickBot="1">
      <c r="A30" s="8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">
      <c r="A31" s="17" t="s">
        <v>11</v>
      </c>
      <c r="B31" s="16">
        <v>54522.55</v>
      </c>
      <c r="C31" s="16">
        <v>58203.850000000006</v>
      </c>
      <c r="D31" s="16">
        <v>67604.03999999998</v>
      </c>
      <c r="E31" s="16">
        <f>+E32+E33</f>
        <v>67832.5</v>
      </c>
      <c r="F31" s="16">
        <f>+F32+F33</f>
        <v>67875.66</v>
      </c>
      <c r="G31" s="16">
        <v>68351.90000000001</v>
      </c>
      <c r="H31" s="16">
        <v>68857.2</v>
      </c>
      <c r="I31" s="16">
        <v>69041.80000000002</v>
      </c>
      <c r="J31" s="16">
        <v>69341.3</v>
      </c>
      <c r="K31" s="16">
        <v>69668.541</v>
      </c>
      <c r="L31" s="16">
        <f>+L32+L33</f>
        <v>70426.6431808518</v>
      </c>
      <c r="M31" s="16">
        <f>+M32+M33</f>
        <v>70874.99786180287</v>
      </c>
      <c r="N31" s="16">
        <v>71476.75938283015</v>
      </c>
      <c r="O31" s="16">
        <v>71484.96150272999</v>
      </c>
      <c r="P31" s="16">
        <v>75843.77393612001</v>
      </c>
      <c r="Q31" s="16">
        <v>75879.61914339401</v>
      </c>
      <c r="R31" s="16">
        <v>76008.5298050457</v>
      </c>
      <c r="S31" s="16">
        <v>76959.24402242001</v>
      </c>
      <c r="T31" s="16">
        <v>78093.42558979001</v>
      </c>
      <c r="U31" s="16">
        <v>79764.79094493</v>
      </c>
      <c r="V31" s="16">
        <v>79914.7031914</v>
      </c>
      <c r="W31" s="16">
        <v>78431.24352341003</v>
      </c>
      <c r="X31" s="16">
        <v>79352.24984052002</v>
      </c>
      <c r="Y31" s="16">
        <v>79266.38844344001</v>
      </c>
      <c r="Z31" s="16">
        <v>79966.82520509</v>
      </c>
      <c r="AA31" s="16">
        <v>80277.77459668001</v>
      </c>
      <c r="AB31" s="16">
        <v>90763.70569161003</v>
      </c>
      <c r="AC31" s="16">
        <v>90804.12063760002</v>
      </c>
      <c r="AD31" s="16">
        <v>87285.45990708002</v>
      </c>
      <c r="AE31" s="16">
        <v>87462.86124458001</v>
      </c>
      <c r="AF31" s="16">
        <v>89180.07032822001</v>
      </c>
      <c r="AG31" s="16">
        <v>89335.10825839001</v>
      </c>
      <c r="AH31" s="16">
        <v>90292.93625001001</v>
      </c>
      <c r="AI31" s="16">
        <v>88835.85138376</v>
      </c>
      <c r="AJ31" s="16">
        <v>88932.21238089002</v>
      </c>
      <c r="AK31" s="16">
        <v>90017.1330495</v>
      </c>
      <c r="AL31" s="16">
        <v>90443.567147</v>
      </c>
      <c r="AM31" s="16">
        <v>90043.47977302001</v>
      </c>
      <c r="AN31" s="16">
        <v>97761.67319584999</v>
      </c>
      <c r="AO31" s="16">
        <v>97759.07970316002</v>
      </c>
      <c r="AP31" s="16">
        <v>98267.90751393</v>
      </c>
      <c r="AQ31" s="16">
        <v>99439.14160777001</v>
      </c>
      <c r="AR31" s="16">
        <v>100140.26622852</v>
      </c>
      <c r="AS31" s="16">
        <v>100670.50522856001</v>
      </c>
      <c r="AT31" s="16">
        <v>101573.24260572</v>
      </c>
      <c r="AU31" s="16">
        <v>102062.40003701998</v>
      </c>
      <c r="AV31" s="16">
        <v>102262.08979967001</v>
      </c>
      <c r="AW31" s="16">
        <v>102825.17611290999</v>
      </c>
      <c r="AX31" s="16">
        <v>103011.91424472</v>
      </c>
      <c r="AY31" s="16">
        <v>103612.00505866</v>
      </c>
      <c r="AZ31" s="16">
        <v>109845.38758892001</v>
      </c>
      <c r="BA31" s="16">
        <v>109844.19029773</v>
      </c>
      <c r="BB31" s="16">
        <v>109081.54709856001</v>
      </c>
      <c r="BC31" s="16">
        <v>111449.05661603</v>
      </c>
      <c r="BD31" s="16">
        <v>111751.28513858</v>
      </c>
      <c r="BE31" s="16">
        <v>112223.53568971001</v>
      </c>
      <c r="BF31" s="16">
        <v>113989.49216764</v>
      </c>
      <c r="BG31" s="16">
        <v>112885.30687493001</v>
      </c>
      <c r="BH31" s="16">
        <v>114483.01367083001</v>
      </c>
      <c r="BI31" s="16">
        <v>116707.64798950002</v>
      </c>
      <c r="BJ31" s="16">
        <v>117432.66529539</v>
      </c>
      <c r="BK31" s="16">
        <v>118548.93975026</v>
      </c>
      <c r="BL31" s="16">
        <v>118983.12195455</v>
      </c>
    </row>
    <row r="32" spans="1:64" ht="15">
      <c r="A32" s="28" t="s">
        <v>17</v>
      </c>
      <c r="B32" s="19">
        <v>53893.15</v>
      </c>
      <c r="C32" s="19">
        <v>57898.55</v>
      </c>
      <c r="D32" s="19">
        <v>67314.63999999998</v>
      </c>
      <c r="E32" s="19">
        <f>+E17+E20+E28</f>
        <v>67540.8</v>
      </c>
      <c r="F32" s="19">
        <f>+F17+F20+F28-0.09</f>
        <v>67582.81</v>
      </c>
      <c r="G32" s="19">
        <v>68057.9</v>
      </c>
      <c r="H32" s="19">
        <v>68562</v>
      </c>
      <c r="I32" s="19">
        <v>68759.00000000001</v>
      </c>
      <c r="J32" s="19">
        <v>69058.2</v>
      </c>
      <c r="K32" s="19">
        <v>69384.593</v>
      </c>
      <c r="L32" s="19">
        <f>+L20+L17+L28</f>
        <v>70142.82005070601</v>
      </c>
      <c r="M32" s="19">
        <f>70590.870811124+0.09</f>
        <v>70590.960811124</v>
      </c>
      <c r="N32" s="19">
        <v>71197.94092446</v>
      </c>
      <c r="O32" s="19">
        <f>71215.62181073+0.05</f>
        <v>71215.67181073</v>
      </c>
      <c r="P32" s="19">
        <v>75572.76884412</v>
      </c>
      <c r="Q32" s="19">
        <v>75606.63185214001</v>
      </c>
      <c r="R32" s="19">
        <v>75734.77327946002</v>
      </c>
      <c r="S32" s="19">
        <v>76645.19763042002</v>
      </c>
      <c r="T32" s="19">
        <v>77750.04119779001</v>
      </c>
      <c r="U32" s="19">
        <v>79431.86690293</v>
      </c>
      <c r="V32" s="19">
        <v>79550.44550994</v>
      </c>
      <c r="W32" s="19">
        <v>78066.13653141003</v>
      </c>
      <c r="X32" s="19">
        <v>78986.78089852</v>
      </c>
      <c r="Y32" s="19">
        <v>78899.60565144001</v>
      </c>
      <c r="Z32" s="19">
        <v>79569.24376309001</v>
      </c>
      <c r="AA32" s="19">
        <v>79865.25589668001</v>
      </c>
      <c r="AB32" s="19">
        <v>90349.96199161002</v>
      </c>
      <c r="AC32" s="19">
        <v>90389.18093760002</v>
      </c>
      <c r="AD32" s="19">
        <v>86841.28120708001</v>
      </c>
      <c r="AE32" s="19">
        <v>86997.20654458001</v>
      </c>
      <c r="AF32" s="19">
        <v>88720.61062822</v>
      </c>
      <c r="AG32" s="19">
        <v>88857.47225839001</v>
      </c>
      <c r="AH32" s="19">
        <v>89761.49879901</v>
      </c>
      <c r="AI32" s="19">
        <v>88304.92623276002</v>
      </c>
      <c r="AJ32" s="19">
        <v>88401.38672989001</v>
      </c>
      <c r="AK32" s="19">
        <v>89426.18926768</v>
      </c>
      <c r="AL32" s="19">
        <v>89761.37411517999</v>
      </c>
      <c r="AM32" s="19">
        <v>89372.5865912</v>
      </c>
      <c r="AN32" s="19">
        <v>97096.92240468</v>
      </c>
      <c r="AO32" s="19">
        <v>97094.37031234002</v>
      </c>
      <c r="AP32" s="19">
        <v>97603.11662310999</v>
      </c>
      <c r="AQ32" s="19">
        <v>98773.94351695</v>
      </c>
      <c r="AR32" s="19">
        <v>99474.87193770001</v>
      </c>
      <c r="AS32" s="19">
        <v>100014.73843774002</v>
      </c>
      <c r="AT32" s="19">
        <v>100928.86211455001</v>
      </c>
      <c r="AU32" s="19">
        <v>101418.13669584999</v>
      </c>
      <c r="AV32" s="19">
        <v>101577.3776585</v>
      </c>
      <c r="AW32" s="19">
        <v>102158.48041368999</v>
      </c>
      <c r="AX32" s="19">
        <v>102390.78595131</v>
      </c>
      <c r="AY32" s="19">
        <v>103001.35771525</v>
      </c>
      <c r="AZ32" s="19">
        <v>109234.46264551001</v>
      </c>
      <c r="BA32" s="19">
        <v>109233.28375432</v>
      </c>
      <c r="BB32" s="19">
        <v>108469.90615515</v>
      </c>
      <c r="BC32" s="19">
        <v>110837.38927262</v>
      </c>
      <c r="BD32" s="19">
        <v>111139.56739517</v>
      </c>
      <c r="BE32" s="19">
        <v>111623.66339630002</v>
      </c>
      <c r="BF32" s="19">
        <v>113389.47062423</v>
      </c>
      <c r="BG32" s="19">
        <v>112285.24108152001</v>
      </c>
      <c r="BH32" s="19">
        <v>113882.51362742002</v>
      </c>
      <c r="BI32" s="19">
        <v>116151.94144597002</v>
      </c>
      <c r="BJ32" s="19">
        <v>116922.86635802001</v>
      </c>
      <c r="BK32" s="19">
        <v>118057.59258189</v>
      </c>
      <c r="BL32" s="19">
        <v>118491.88188618001</v>
      </c>
    </row>
    <row r="33" spans="1:64" ht="15.75" thickBot="1">
      <c r="A33" s="29" t="s">
        <v>18</v>
      </c>
      <c r="B33" s="18">
        <v>629.4</v>
      </c>
      <c r="C33" s="18">
        <v>305.3</v>
      </c>
      <c r="D33" s="18">
        <v>289.4</v>
      </c>
      <c r="E33" s="18">
        <f>+E29+E18</f>
        <v>291.7</v>
      </c>
      <c r="F33" s="18">
        <f>+F29+F18</f>
        <v>292.84999999999997</v>
      </c>
      <c r="G33" s="18">
        <v>293.99999999999994</v>
      </c>
      <c r="H33" s="18">
        <v>295.2</v>
      </c>
      <c r="I33" s="18">
        <v>282.8</v>
      </c>
      <c r="J33" s="18">
        <v>283.1</v>
      </c>
      <c r="K33" s="18">
        <v>283.948</v>
      </c>
      <c r="L33" s="18">
        <v>283.8231301457822</v>
      </c>
      <c r="M33" s="18">
        <v>284.03705067886807</v>
      </c>
      <c r="N33" s="18">
        <v>278.8184583701518</v>
      </c>
      <c r="O33" s="18">
        <v>269.339692</v>
      </c>
      <c r="P33" s="18">
        <v>271.005092</v>
      </c>
      <c r="Q33" s="18">
        <v>272.987291254</v>
      </c>
      <c r="R33" s="18">
        <v>273.6665255857</v>
      </c>
      <c r="S33" s="18">
        <v>313.956392</v>
      </c>
      <c r="T33" s="18">
        <v>343.384392</v>
      </c>
      <c r="U33" s="18">
        <v>332.924042</v>
      </c>
      <c r="V33" s="18">
        <v>364.2548092</v>
      </c>
      <c r="W33" s="18">
        <v>365.106992</v>
      </c>
      <c r="X33" s="18">
        <v>365.37894199999994</v>
      </c>
      <c r="Y33" s="18">
        <v>366.782792</v>
      </c>
      <c r="Z33" s="18">
        <v>397.581442</v>
      </c>
      <c r="AA33" s="18">
        <v>412.5187</v>
      </c>
      <c r="AB33" s="18">
        <v>413.7437</v>
      </c>
      <c r="AC33" s="18">
        <v>414.9397</v>
      </c>
      <c r="AD33" s="18">
        <v>444.17869999999994</v>
      </c>
      <c r="AE33" s="18">
        <v>465.6547</v>
      </c>
      <c r="AF33" s="18">
        <v>459.4597</v>
      </c>
      <c r="AG33" s="18">
        <v>477.63599999999997</v>
      </c>
      <c r="AH33" s="18">
        <v>531.437451</v>
      </c>
      <c r="AI33" s="18">
        <v>531.0251509999999</v>
      </c>
      <c r="AJ33" s="18">
        <v>530.825651</v>
      </c>
      <c r="AK33" s="18">
        <v>590.9437818199999</v>
      </c>
      <c r="AL33" s="18">
        <v>682.19303182</v>
      </c>
      <c r="AM33" s="18">
        <v>670.89318182</v>
      </c>
      <c r="AN33" s="18">
        <v>664.7507911700001</v>
      </c>
      <c r="AO33" s="18">
        <v>664.70939082</v>
      </c>
      <c r="AP33" s="18">
        <v>664.79089082</v>
      </c>
      <c r="AQ33" s="18">
        <v>665.19809082</v>
      </c>
      <c r="AR33" s="18">
        <v>665.39429082</v>
      </c>
      <c r="AS33" s="18">
        <v>655.76679082</v>
      </c>
      <c r="AT33" s="18">
        <v>644.33049117</v>
      </c>
      <c r="AU33" s="18">
        <v>644.2633411700001</v>
      </c>
      <c r="AV33" s="18">
        <v>684.71214117</v>
      </c>
      <c r="AW33" s="18">
        <v>666.69569922</v>
      </c>
      <c r="AX33" s="18">
        <v>621.12829341</v>
      </c>
      <c r="AY33" s="18">
        <v>610.6473434100001</v>
      </c>
      <c r="AZ33" s="18">
        <v>610.92494341</v>
      </c>
      <c r="BA33" s="18">
        <v>610.90654341</v>
      </c>
      <c r="BB33" s="18">
        <v>611.6409434100001</v>
      </c>
      <c r="BC33" s="18">
        <v>611.6673434100001</v>
      </c>
      <c r="BD33" s="18">
        <v>611.71774341</v>
      </c>
      <c r="BE33" s="18">
        <v>599.87229341</v>
      </c>
      <c r="BF33" s="18">
        <v>600.02154341</v>
      </c>
      <c r="BG33" s="18">
        <v>600.06579341</v>
      </c>
      <c r="BH33" s="18">
        <v>600.50004341</v>
      </c>
      <c r="BI33" s="18">
        <v>555.70654353</v>
      </c>
      <c r="BJ33" s="18">
        <v>509.79893737</v>
      </c>
      <c r="BK33" s="18">
        <v>491.34716836999996</v>
      </c>
      <c r="BL33" s="18">
        <v>491.24006836999996</v>
      </c>
    </row>
    <row r="34" spans="1:64" ht="15">
      <c r="A34" s="20" t="s">
        <v>50</v>
      </c>
      <c r="B34" s="22">
        <f>100-B35</f>
        <v>96.40020505277174</v>
      </c>
      <c r="C34" s="21">
        <f aca="true" t="shared" si="0" ref="C34:BE34">100-C35</f>
        <v>84.84997126478747</v>
      </c>
      <c r="D34" s="21">
        <f t="shared" si="0"/>
        <v>86.0098597657773</v>
      </c>
      <c r="E34" s="21">
        <f t="shared" si="0"/>
        <v>84.97534367744075</v>
      </c>
      <c r="F34" s="21">
        <f t="shared" si="0"/>
        <v>84.9206622815896</v>
      </c>
      <c r="G34" s="21">
        <f t="shared" si="0"/>
        <v>84.95681904965335</v>
      </c>
      <c r="H34" s="21">
        <f t="shared" si="0"/>
        <v>85.00229460390489</v>
      </c>
      <c r="I34" s="21">
        <f t="shared" si="0"/>
        <v>85.14103050615715</v>
      </c>
      <c r="J34" s="21">
        <f t="shared" si="0"/>
        <v>85.18588489111107</v>
      </c>
      <c r="K34" s="21">
        <f t="shared" si="0"/>
        <v>85.21111558802416</v>
      </c>
      <c r="L34" s="21">
        <f t="shared" si="0"/>
        <v>85.37454102604978</v>
      </c>
      <c r="M34" s="21">
        <f t="shared" si="0"/>
        <v>85.4548959242584</v>
      </c>
      <c r="N34" s="21">
        <f t="shared" si="0"/>
        <v>85.51869716290388</v>
      </c>
      <c r="O34" s="21">
        <f t="shared" si="0"/>
        <v>85.4415983582749</v>
      </c>
      <c r="P34" s="21">
        <f t="shared" si="0"/>
        <v>86.18477188275841</v>
      </c>
      <c r="Q34" s="21">
        <f t="shared" si="0"/>
        <v>86.97108799324451</v>
      </c>
      <c r="R34" s="21">
        <f t="shared" si="0"/>
        <v>86.95296376009185</v>
      </c>
      <c r="S34" s="21">
        <f t="shared" si="0"/>
        <v>87.09820440464901</v>
      </c>
      <c r="T34" s="21">
        <f t="shared" si="0"/>
        <v>87.71981629750174</v>
      </c>
      <c r="U34" s="21">
        <f t="shared" si="0"/>
        <v>87.94901806219679</v>
      </c>
      <c r="V34" s="21">
        <f t="shared" si="0"/>
        <v>87.90469732353307</v>
      </c>
      <c r="W34" s="21">
        <f t="shared" si="0"/>
        <v>89.77986070613879</v>
      </c>
      <c r="X34" s="21">
        <f t="shared" si="0"/>
        <v>89.88709429647167</v>
      </c>
      <c r="Y34" s="21">
        <f t="shared" si="0"/>
        <v>89.81697187760797</v>
      </c>
      <c r="Z34" s="21">
        <f t="shared" si="0"/>
        <v>89.87491664520323</v>
      </c>
      <c r="AA34" s="21">
        <f t="shared" si="0"/>
        <v>89.80710953646889</v>
      </c>
      <c r="AB34" s="21">
        <f t="shared" si="0"/>
        <v>90.93745911592904</v>
      </c>
      <c r="AC34" s="21">
        <f t="shared" si="0"/>
        <v>90.89539632458411</v>
      </c>
      <c r="AD34" s="21">
        <f t="shared" si="0"/>
        <v>90.55882619170164</v>
      </c>
      <c r="AE34" s="21">
        <f t="shared" si="0"/>
        <v>90.5989433515022</v>
      </c>
      <c r="AF34" s="21">
        <f t="shared" si="0"/>
        <v>90.78773034068769</v>
      </c>
      <c r="AG34" s="21">
        <f t="shared" si="0"/>
        <v>90.8203603028266</v>
      </c>
      <c r="AH34" s="21">
        <f t="shared" si="0"/>
        <v>90.9258273002512</v>
      </c>
      <c r="AI34" s="21">
        <f t="shared" si="0"/>
        <v>93.31538647201441</v>
      </c>
      <c r="AJ34" s="21">
        <f t="shared" si="0"/>
        <v>93.32862170246099</v>
      </c>
      <c r="AK34" s="21">
        <f t="shared" si="0"/>
        <v>93.40527834747235</v>
      </c>
      <c r="AL34" s="21">
        <f t="shared" si="0"/>
        <v>93.3994430040589</v>
      </c>
      <c r="AM34" s="21">
        <f t="shared" si="0"/>
        <v>93.36872088689633</v>
      </c>
      <c r="AN34" s="21">
        <f t="shared" si="0"/>
        <v>92.785739166032</v>
      </c>
      <c r="AO34" s="21">
        <f t="shared" si="0"/>
        <v>92.78695470394034</v>
      </c>
      <c r="AP34" s="21">
        <f t="shared" si="0"/>
        <v>92.82323865601771</v>
      </c>
      <c r="AQ34" s="21">
        <f t="shared" si="0"/>
        <v>92.89249455925739</v>
      </c>
      <c r="AR34" s="21">
        <f t="shared" si="0"/>
        <v>97.65719639885296</v>
      </c>
      <c r="AS34" s="21">
        <f t="shared" si="0"/>
        <v>97.6564724461811</v>
      </c>
      <c r="AT34" s="21">
        <f t="shared" si="0"/>
        <v>97.67028767410174</v>
      </c>
      <c r="AU34" s="21">
        <f t="shared" si="0"/>
        <v>97.68221702601355</v>
      </c>
      <c r="AV34" s="21">
        <f t="shared" si="0"/>
        <v>97.68164895090219</v>
      </c>
      <c r="AW34" s="21">
        <f t="shared" si="0"/>
        <v>97.69174434265616</v>
      </c>
      <c r="AX34" s="21">
        <f t="shared" si="0"/>
        <v>98.43736113749337</v>
      </c>
      <c r="AY34" s="21">
        <f t="shared" si="0"/>
        <v>98.44546978654827</v>
      </c>
      <c r="AZ34" s="21">
        <f t="shared" si="0"/>
        <v>98.5315909328516</v>
      </c>
      <c r="BA34" s="21">
        <f t="shared" si="0"/>
        <v>98.53171369680229</v>
      </c>
      <c r="BB34" s="21">
        <f t="shared" si="0"/>
        <v>98.51587074325482</v>
      </c>
      <c r="BC34" s="21">
        <f t="shared" si="0"/>
        <v>98.82203499153606</v>
      </c>
      <c r="BD34" s="21">
        <f t="shared" si="0"/>
        <v>98.82487308251399</v>
      </c>
      <c r="BE34" s="21">
        <f t="shared" si="0"/>
        <v>98.83834377798922</v>
      </c>
      <c r="BF34" s="21">
        <v>98.85541107659185</v>
      </c>
      <c r="BG34" s="21">
        <v>98.84393705821616</v>
      </c>
      <c r="BH34" s="21">
        <v>98.85737841811086</v>
      </c>
      <c r="BI34" s="21">
        <v>98.87668624140385</v>
      </c>
      <c r="BJ34" s="21">
        <v>98.88307292387454</v>
      </c>
      <c r="BK34" s="21">
        <v>98.88307292387454</v>
      </c>
      <c r="BL34" s="21">
        <v>98.90810059976718</v>
      </c>
    </row>
    <row r="35" spans="1:64" ht="15">
      <c r="A35" s="20" t="s">
        <v>51</v>
      </c>
      <c r="B35" s="23">
        <f>+B27/B31*100</f>
        <v>3.599794947228256</v>
      </c>
      <c r="C35" s="21">
        <f aca="true" t="shared" si="1" ref="C35:BE35">+C27/C31*100</f>
        <v>15.150028735212528</v>
      </c>
      <c r="D35" s="21">
        <f t="shared" si="1"/>
        <v>13.990140234222695</v>
      </c>
      <c r="E35" s="21">
        <f t="shared" si="1"/>
        <v>15.024656322559245</v>
      </c>
      <c r="F35" s="21">
        <f t="shared" si="1"/>
        <v>15.079337718410398</v>
      </c>
      <c r="G35" s="21">
        <f t="shared" si="1"/>
        <v>15.04318095034666</v>
      </c>
      <c r="H35" s="21">
        <f t="shared" si="1"/>
        <v>14.997705396095107</v>
      </c>
      <c r="I35" s="21">
        <f t="shared" si="1"/>
        <v>14.858969493842855</v>
      </c>
      <c r="J35" s="21">
        <f t="shared" si="1"/>
        <v>14.81411510888893</v>
      </c>
      <c r="K35" s="21">
        <f t="shared" si="1"/>
        <v>14.788884411975847</v>
      </c>
      <c r="L35" s="21">
        <f t="shared" si="1"/>
        <v>14.625458973950215</v>
      </c>
      <c r="M35" s="21">
        <f t="shared" si="1"/>
        <v>14.545104075741607</v>
      </c>
      <c r="N35" s="21">
        <f t="shared" si="1"/>
        <v>14.481302837096122</v>
      </c>
      <c r="O35" s="21">
        <f t="shared" si="1"/>
        <v>14.558401641725101</v>
      </c>
      <c r="P35" s="21">
        <f t="shared" si="1"/>
        <v>13.815228117241588</v>
      </c>
      <c r="Q35" s="21">
        <f t="shared" si="1"/>
        <v>13.028912006755492</v>
      </c>
      <c r="R35" s="21">
        <f t="shared" si="1"/>
        <v>13.047036239908152</v>
      </c>
      <c r="S35" s="21">
        <f t="shared" si="1"/>
        <v>12.901795595350984</v>
      </c>
      <c r="T35" s="21">
        <f t="shared" si="1"/>
        <v>12.280183702498263</v>
      </c>
      <c r="U35" s="21">
        <f t="shared" si="1"/>
        <v>12.050981937803208</v>
      </c>
      <c r="V35" s="21">
        <f t="shared" si="1"/>
        <v>12.095302676466922</v>
      </c>
      <c r="W35" s="21">
        <f t="shared" si="1"/>
        <v>10.220139293861203</v>
      </c>
      <c r="X35" s="21">
        <f t="shared" si="1"/>
        <v>10.112905703528332</v>
      </c>
      <c r="Y35" s="21">
        <f t="shared" si="1"/>
        <v>10.18302812239203</v>
      </c>
      <c r="Z35" s="21">
        <f t="shared" si="1"/>
        <v>10.125083354796773</v>
      </c>
      <c r="AA35" s="21">
        <f t="shared" si="1"/>
        <v>10.192890463531112</v>
      </c>
      <c r="AB35" s="21">
        <f t="shared" si="1"/>
        <v>9.062540884070962</v>
      </c>
      <c r="AC35" s="21">
        <f t="shared" si="1"/>
        <v>9.10460367541588</v>
      </c>
      <c r="AD35" s="21">
        <f t="shared" si="1"/>
        <v>9.441173808298354</v>
      </c>
      <c r="AE35" s="21">
        <f t="shared" si="1"/>
        <v>9.401056648497805</v>
      </c>
      <c r="AF35" s="21">
        <f t="shared" si="1"/>
        <v>9.21226965931232</v>
      </c>
      <c r="AG35" s="21">
        <f t="shared" si="1"/>
        <v>9.179639697173398</v>
      </c>
      <c r="AH35" s="21">
        <f t="shared" si="1"/>
        <v>9.074172699748804</v>
      </c>
      <c r="AI35" s="21">
        <f t="shared" si="1"/>
        <v>6.684613527985593</v>
      </c>
      <c r="AJ35" s="21">
        <f t="shared" si="1"/>
        <v>6.671378297539013</v>
      </c>
      <c r="AK35" s="21">
        <f t="shared" si="1"/>
        <v>6.59472165252765</v>
      </c>
      <c r="AL35" s="21">
        <f t="shared" si="1"/>
        <v>6.600556995941107</v>
      </c>
      <c r="AM35" s="21">
        <f t="shared" si="1"/>
        <v>6.631279113103668</v>
      </c>
      <c r="AN35" s="21">
        <f t="shared" si="1"/>
        <v>7.214260833968003</v>
      </c>
      <c r="AO35" s="21">
        <f t="shared" si="1"/>
        <v>7.213045296059663</v>
      </c>
      <c r="AP35" s="21">
        <f t="shared" si="1"/>
        <v>7.176761343982295</v>
      </c>
      <c r="AQ35" s="21">
        <f t="shared" si="1"/>
        <v>7.107505440742607</v>
      </c>
      <c r="AR35" s="21">
        <f t="shared" si="1"/>
        <v>2.34280360114704</v>
      </c>
      <c r="AS35" s="21">
        <f t="shared" si="1"/>
        <v>2.3435275538188995</v>
      </c>
      <c r="AT35" s="21">
        <f t="shared" si="1"/>
        <v>2.329712325898258</v>
      </c>
      <c r="AU35" s="21">
        <f t="shared" si="1"/>
        <v>2.3177829739864606</v>
      </c>
      <c r="AV35" s="21">
        <f t="shared" si="1"/>
        <v>2.318351049097816</v>
      </c>
      <c r="AW35" s="21">
        <f t="shared" si="1"/>
        <v>2.308255657343828</v>
      </c>
      <c r="AX35" s="21">
        <f t="shared" si="1"/>
        <v>1.5626388625066323</v>
      </c>
      <c r="AY35" s="21">
        <f t="shared" si="1"/>
        <v>1.5545302134517256</v>
      </c>
      <c r="AZ35" s="21">
        <f t="shared" si="1"/>
        <v>1.4684090671483958</v>
      </c>
      <c r="BA35" s="21">
        <f t="shared" si="1"/>
        <v>1.4682863031977123</v>
      </c>
      <c r="BB35" s="21">
        <f t="shared" si="1"/>
        <v>1.484129256745178</v>
      </c>
      <c r="BC35" s="21">
        <f t="shared" si="1"/>
        <v>1.177965008463941</v>
      </c>
      <c r="BD35" s="21">
        <f t="shared" si="1"/>
        <v>1.1751269174860128</v>
      </c>
      <c r="BE35" s="21">
        <f t="shared" si="1"/>
        <v>1.1616562220107758</v>
      </c>
      <c r="BF35" s="21">
        <v>1.1445889234081428</v>
      </c>
      <c r="BG35" s="21">
        <v>1.1560629417838122</v>
      </c>
      <c r="BH35" s="21">
        <v>1.1426215818891412</v>
      </c>
      <c r="BI35" s="21">
        <v>1.1233137585961357</v>
      </c>
      <c r="BJ35" s="21">
        <v>1.1169270761254624</v>
      </c>
      <c r="BK35" s="21">
        <v>1.1169270761254624</v>
      </c>
      <c r="BL35" s="21">
        <v>1.0918994002328062</v>
      </c>
    </row>
    <row r="36" spans="1:50" ht="15" customHeight="1">
      <c r="A36" s="42" t="s">
        <v>60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6"/>
      <c r="AD36" s="26"/>
      <c r="AE36" s="26"/>
      <c r="AF36" s="13"/>
      <c r="AG36" s="13"/>
      <c r="AW36" s="32"/>
      <c r="AX36" s="32"/>
    </row>
    <row r="37" spans="1:50" ht="15" customHeight="1">
      <c r="A37" s="43" t="s">
        <v>13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27"/>
      <c r="AD37" s="27"/>
      <c r="AE37" s="27"/>
      <c r="AW37" s="32"/>
      <c r="AX37" s="32"/>
    </row>
    <row r="38" spans="1:40" ht="15">
      <c r="A38" s="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ht="15">
      <c r="A39" s="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27" ht="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">
      <c r="A42"/>
    </row>
  </sheetData>
  <sheetProtection/>
  <mergeCells count="69">
    <mergeCell ref="AK13:AK15"/>
    <mergeCell ref="BK13:BK15"/>
    <mergeCell ref="BJ13:BJ15"/>
    <mergeCell ref="BH13:BH15"/>
    <mergeCell ref="AZ13:AZ15"/>
    <mergeCell ref="AC13:AC15"/>
    <mergeCell ref="AU13:AU15"/>
    <mergeCell ref="AO13:AO15"/>
    <mergeCell ref="AN13:AN15"/>
    <mergeCell ref="Z13:Z15"/>
    <mergeCell ref="G13:G15"/>
    <mergeCell ref="AG13:AG15"/>
    <mergeCell ref="AS13:AS15"/>
    <mergeCell ref="AQ13:AQ15"/>
    <mergeCell ref="AP13:AP15"/>
    <mergeCell ref="X13:X15"/>
    <mergeCell ref="Y13:Y15"/>
    <mergeCell ref="AA13:AA15"/>
    <mergeCell ref="AB13:AB15"/>
    <mergeCell ref="AJ13:AJ15"/>
    <mergeCell ref="N13:N15"/>
    <mergeCell ref="W13:W15"/>
    <mergeCell ref="D13:D15"/>
    <mergeCell ref="E13:E15"/>
    <mergeCell ref="BD13:BD15"/>
    <mergeCell ref="BC13:BC15"/>
    <mergeCell ref="BB13:BB15"/>
    <mergeCell ref="AT13:AT15"/>
    <mergeCell ref="M13:M15"/>
    <mergeCell ref="O13:O15"/>
    <mergeCell ref="P13:P15"/>
    <mergeCell ref="T13:T15"/>
    <mergeCell ref="A10:AL10"/>
    <mergeCell ref="AI13:AI15"/>
    <mergeCell ref="AH13:AH15"/>
    <mergeCell ref="A13:A15"/>
    <mergeCell ref="B13:B15"/>
    <mergeCell ref="I13:I15"/>
    <mergeCell ref="L13:L15"/>
    <mergeCell ref="V13:V15"/>
    <mergeCell ref="AL13:AL15"/>
    <mergeCell ref="AR13:AR15"/>
    <mergeCell ref="A36:AB36"/>
    <mergeCell ref="A37:AB37"/>
    <mergeCell ref="U13:U15"/>
    <mergeCell ref="Q13:Q15"/>
    <mergeCell ref="H13:H15"/>
    <mergeCell ref="J13:J15"/>
    <mergeCell ref="C13:C15"/>
    <mergeCell ref="BE13:BE15"/>
    <mergeCell ref="AF13:AF15"/>
    <mergeCell ref="BA13:BA15"/>
    <mergeCell ref="S13:S15"/>
    <mergeCell ref="AD13:AD15"/>
    <mergeCell ref="AE13:AE15"/>
    <mergeCell ref="AY13:AY15"/>
    <mergeCell ref="AX13:AX15"/>
    <mergeCell ref="AV13:AV15"/>
    <mergeCell ref="AW13:AW15"/>
    <mergeCell ref="BL13:BL15"/>
    <mergeCell ref="A11:BL11"/>
    <mergeCell ref="A12:BL12"/>
    <mergeCell ref="K13:K15"/>
    <mergeCell ref="F13:F15"/>
    <mergeCell ref="BI13:BI15"/>
    <mergeCell ref="R13:R15"/>
    <mergeCell ref="BG13:BG15"/>
    <mergeCell ref="BF13:BF15"/>
    <mergeCell ref="AM13:AM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Usuario</cp:lastModifiedBy>
  <cp:lastPrinted>2020-01-13T17:55:20Z</cp:lastPrinted>
  <dcterms:created xsi:type="dcterms:W3CDTF">2009-05-25T19:47:44Z</dcterms:created>
  <dcterms:modified xsi:type="dcterms:W3CDTF">2020-02-14T23:33:43Z</dcterms:modified>
  <cp:category/>
  <cp:version/>
  <cp:contentType/>
  <cp:contentStatus/>
</cp:coreProperties>
</file>